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740" windowWidth="11355" windowHeight="4080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<sst xmlns="http://schemas.openxmlformats.org/spreadsheetml/2006/main" count="253" uniqueCount="246">
  <si>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</si>
  <si>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</si>
  <si>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</si>
  <si>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</si>
  <si>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</si>
  <si>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</si>
  <si>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</si>
  <si>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</si>
  <si>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</si>
  <si>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</si>
  <si>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</si>
  <si>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</si>
  <si>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</si>
  <si>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</si>
  <si>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</si>
  <si>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</si>
  <si>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</si>
  <si>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</si>
  <si>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</si>
  <si>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</si>
  <si>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</si>
  <si>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</si>
  <si>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</si>
  <si>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</si>
  <si>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</si>
  <si>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</si>
  <si>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</si>
  <si>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</si>
  <si>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</si>
  <si>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</si>
  <si>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</si>
  <si>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</si>
  <si>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</si>
  <si>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</si>
  <si>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</si>
  <si>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</si>
  <si>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</si>
  <si>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</si>
  <si>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</si>
  <si>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</si>
  <si>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</si>
  <si>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</si>
  <si>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</si>
  <si>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</si>
  <si>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</si>
  <si>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</si>
  <si>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</si>
  <si>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</si>
  <si>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</si>
  <si>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</si>
  <si>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</si>
  <si>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</si>
  <si>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</si>
  <si>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</si>
  <si>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</si>
  <si>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</si>
  <si>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</si>
  <si>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</si>
  <si>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</si>
  <si>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</si>
  <si>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</si>
  <si>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</si>
  <si>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</si>
  <si>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</si>
  <si>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</si>
  <si>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</si>
  <si>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</si>
  <si>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</si>
  <si>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</si>
  <si>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</si>
  <si>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</si>
  <si>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</si>
  <si>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</si>
  <si>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</si>
  <si>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</si>
  <si>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</si>
  <si>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</si>
  <si>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</si>
  <si>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</si>
  <si>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</si>
  <si>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</si>
  <si>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</si>
  <si>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</si>
  <si>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</si>
  <si>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</si>
  <si>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</si>
  <si>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</si>
  <si>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</si>
  <si>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</si>
  <si>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</si>
  <si>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</si>
  <si>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</si>
  <si>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</si>
  <si>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</si>
  <si>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</si>
  <si>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</si>
  <si>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</si>
  <si>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</si>
  <si>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</si>
  <si>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</si>
  <si>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</si>
  <si>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</si>
  <si>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</si>
  <si>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</si>
  <si>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</si>
  <si>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</si>
  <si>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</si>
  <si>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</si>
  <si>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</si>
  <si>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</si>
  <si>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</si>
  <si>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</si>
  <si>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</si>
  <si>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</si>
  <si>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</si>
  <si>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</si>
  <si>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</si>
  <si>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</si>
  <si>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</si>
  <si>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</si>
  <si>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</si>
  <si>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</si>
  <si>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</si>
  <si>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</si>
  <si>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</si>
  <si>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</si>
  <si>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</si>
  <si>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</si>
  <si>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</si>
  <si>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</si>
  <si>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</si>
  <si>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</si>
  <si>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</si>
  <si>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</si>
  <si>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</si>
  <si>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</si>
  <si>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</si>
  <si>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</si>
  <si>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</si>
  <si>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</si>
  <si>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</si>
  <si>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</si>
  <si>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</si>
  <si>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</si>
  <si>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</si>
  <si>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</si>
  <si>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</si>
  <si>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</si>
  <si>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</si>
  <si>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</si>
  <si>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</si>
  <si>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</si>
  <si>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</si>
  <si>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</si>
  <si>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</si>
  <si>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</si>
  <si>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</si>
  <si>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</si>
  <si>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</si>
  <si>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</si>
  <si>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</si>
  <si>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</si>
  <si>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</si>
  <si>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</si>
  <si>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</si>
  <si>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</si>
  <si>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</si>
  <si>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</si>
  <si>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</si>
  <si>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</si>
  <si>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</si>
  <si>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</si>
  <si>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</si>
  <si>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</si>
  <si>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</si>
  <si>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</si>
  <si>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</si>
  <si>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</si>
  <si>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</si>
  <si>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</si>
  <si>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</si>
  <si>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</si>
  <si>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</si>
  <si>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</si>
  <si>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</si>
  <si>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</si>
  <si>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</si>
  <si>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</si>
  <si>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</si>
  <si>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</si>
  <si>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</si>
  <si>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</si>
  <si>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</si>
  <si>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</si>
  <si>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</si>
  <si>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</si>
  <si>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</si>
  <si>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</si>
  <si>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</si>
  <si>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</si>
  <si>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</si>
  <si>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</si>
  <si>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</si>
  <si>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</si>
  <si>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</si>
  <si>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</si>
  <si>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</si>
  <si>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</si>
  <si>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</si>
  <si>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</si>
  <si>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</si>
  <si>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</si>
  <si>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</si>
  <si>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</si>
  <si>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</si>
  <si>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</si>
  <si>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</si>
  <si>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</si>
  <si>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</si>
  <si>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</si>
  <si>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</si>
  <si>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</si>
  <si>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</si>
  <si>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</si>
  <si>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</si>
  <si>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</si>
  <si>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</si>
  <si>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 xml:space="preserve"> ФИНАНСИЈСКОГ ПЛАНА</t>
  </si>
  <si>
    <t xml:space="preserve">ИЗВРШЕЊЕ </t>
  </si>
  <si>
    <t>% извршења</t>
  </si>
  <si>
    <t>Укупни Приходи</t>
  </si>
  <si>
    <t>Укупни Расходи</t>
  </si>
  <si>
    <t xml:space="preserve">Саставила                                                                       </t>
  </si>
  <si>
    <t>Љиљана Мијаиловић Обрадовић</t>
  </si>
  <si>
    <t>Укупан Дефицит</t>
  </si>
  <si>
    <t>Контролисала</t>
  </si>
  <si>
    <t>Наташа Масло</t>
  </si>
  <si>
    <t>ВД Директора</t>
  </si>
  <si>
    <t>Прим др.Верица Јовановић</t>
  </si>
  <si>
    <t>Предлог Другог Ребаланса</t>
  </si>
  <si>
    <t>Извршење за период 01.01-30.09.2017</t>
  </si>
  <si>
    <t>Остали материјал за потребе бифеа (шоље, чаше, тањири, тацне, прибор и друго)</t>
  </si>
  <si>
    <t>Теренско возило</t>
  </si>
  <si>
    <t>ЗА ПЕРИОД 01.01-30.09.2017. ГОДИНУ</t>
  </si>
  <si>
    <t>Репрезентација</t>
  </si>
  <si>
    <t>Новембар 2017. године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</si>
</sst>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20" borderId="12" xfId="0" applyFont="1" applyFill="1" applyBorder="1" applyAlignment="1">
      <alignment horizontal="center" wrapText="1"/>
    </xf>
    <xf numFmtId="0" fontId="9" fillId="20" borderId="13" xfId="0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3" fontId="7" fillId="21" borderId="13" xfId="0" applyNumberFormat="1" applyFont="1" applyFill="1" applyBorder="1" applyAlignment="1">
      <alignment horizontal="center" vertical="center" wrapText="1"/>
    </xf>
    <xf numFmtId="171" fontId="7" fillId="21" borderId="14" xfId="42" applyFont="1" applyFill="1" applyBorder="1" applyAlignment="1">
      <alignment vertical="center"/>
    </xf>
    <xf numFmtId="0" fontId="29" fillId="0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right" wrapText="1"/>
    </xf>
    <xf numFmtId="3" fontId="1" fillId="24" borderId="11" xfId="0" applyNumberFormat="1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3" fontId="1" fillId="0" borderId="16" xfId="0" applyNumberFormat="1" applyFont="1" applyFill="1" applyBorder="1" applyAlignment="1">
      <alignment horizontal="right" wrapText="1"/>
    </xf>
    <xf numFmtId="3" fontId="1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1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3" fontId="2" fillId="0" borderId="22" xfId="0" applyNumberFormat="1" applyFont="1" applyFill="1" applyBorder="1" applyAlignment="1">
      <alignment horizontal="right" wrapText="1"/>
    </xf>
    <xf numFmtId="3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right" wrapText="1"/>
    </xf>
    <xf numFmtId="3" fontId="1" fillId="0" borderId="25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171" fontId="31" fillId="0" borderId="0" xfId="42" applyFont="1" applyFill="1" applyAlignment="1">
      <alignment/>
    </xf>
    <xf numFmtId="0" fontId="32" fillId="20" borderId="10" xfId="0" applyFont="1" applyFill="1" applyBorder="1" applyAlignment="1">
      <alignment wrapText="1"/>
    </xf>
    <xf numFmtId="186" fontId="33" fillId="20" borderId="10" xfId="42" applyNumberFormat="1" applyFont="1" applyFill="1" applyBorder="1" applyAlignment="1">
      <alignment horizontal="center" vertical="center" wrapText="1"/>
    </xf>
    <xf numFmtId="0" fontId="34" fillId="21" borderId="10" xfId="0" applyFont="1" applyFill="1" applyBorder="1" applyAlignment="1">
      <alignment horizontal="center" vertical="center" wrapText="1"/>
    </xf>
    <xf numFmtId="0" fontId="34" fillId="21" borderId="26" xfId="0" applyFont="1" applyFill="1" applyBorder="1" applyAlignment="1">
      <alignment horizontal="center" vertical="center" wrapText="1"/>
    </xf>
    <xf numFmtId="171" fontId="34" fillId="21" borderId="10" xfId="42" applyFont="1" applyFill="1" applyBorder="1" applyAlignment="1">
      <alignment vertical="center"/>
    </xf>
    <xf numFmtId="0" fontId="35" fillId="0" borderId="10" xfId="0" applyFont="1" applyFill="1" applyBorder="1" applyAlignment="1">
      <alignment vertical="top" wrapText="1"/>
    </xf>
    <xf numFmtId="3" fontId="35" fillId="0" borderId="10" xfId="45" applyNumberFormat="1" applyFont="1" applyFill="1" applyBorder="1" applyAlignment="1">
      <alignment wrapText="1"/>
    </xf>
    <xf numFmtId="2" fontId="31" fillId="0" borderId="27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vertical="top" wrapText="1"/>
    </xf>
    <xf numFmtId="3" fontId="30" fillId="0" borderId="10" xfId="42" applyNumberFormat="1" applyFont="1" applyFill="1" applyBorder="1" applyAlignment="1">
      <alignment/>
    </xf>
    <xf numFmtId="3" fontId="35" fillId="0" borderId="10" xfId="42" applyNumberFormat="1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42" applyNumberFormat="1" applyFont="1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wrapText="1"/>
    </xf>
    <xf numFmtId="3" fontId="30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 shrinkToFit="1"/>
    </xf>
    <xf numFmtId="0" fontId="30" fillId="0" borderId="10" xfId="0" applyFont="1" applyFill="1" applyBorder="1" applyAlignment="1">
      <alignment vertical="distributed" wrapText="1"/>
    </xf>
    <xf numFmtId="0" fontId="35" fillId="0" borderId="10" xfId="0" applyFont="1" applyFill="1" applyBorder="1" applyAlignment="1">
      <alignment horizontal="right" vertical="top" wrapText="1"/>
    </xf>
    <xf numFmtId="3" fontId="35" fillId="0" borderId="10" xfId="42" applyNumberFormat="1" applyFont="1" applyFill="1" applyBorder="1" applyAlignment="1">
      <alignment vertical="top" wrapText="1"/>
    </xf>
    <xf numFmtId="171" fontId="31" fillId="0" borderId="10" xfId="42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 vertical="top"/>
    </xf>
    <xf numFmtId="171" fontId="31" fillId="0" borderId="0" xfId="42" applyFont="1" applyFill="1" applyAlignment="1">
      <alignment vertical="top"/>
    </xf>
    <xf numFmtId="0" fontId="30" fillId="0" borderId="0" xfId="0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0" borderId="28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171" fontId="32" fillId="0" borderId="0" xfId="42" applyFont="1" applyFill="1" applyAlignment="1">
      <alignment/>
    </xf>
    <xf numFmtId="3" fontId="32" fillId="0" borderId="0" xfId="0" applyNumberFormat="1" applyFont="1" applyFill="1" applyAlignment="1">
      <alignment/>
    </xf>
    <xf numFmtId="3" fontId="1" fillId="0" borderId="29" xfId="0" applyNumberFormat="1" applyFont="1" applyBorder="1" applyAlignment="1">
      <alignment/>
    </xf>
    <xf numFmtId="2" fontId="31" fillId="0" borderId="27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6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228</v>
      </c>
    </row>
    <row r="9" ht="36.75" customHeight="1">
      <c r="A9" s="1" t="s">
        <v>227</v>
      </c>
    </row>
    <row r="10" ht="39.75" customHeight="1">
      <c r="A10" s="5" t="s">
        <v>243</v>
      </c>
    </row>
    <row r="11" ht="22.5">
      <c r="A11" s="5"/>
    </row>
    <row r="12" ht="27">
      <c r="A12" s="1"/>
    </row>
    <row r="17" ht="324" customHeight="1"/>
    <row r="18" ht="15">
      <c r="A18" s="3" t="s">
        <v>245</v>
      </c>
    </row>
  </sheetData>
  <sheetProtection/>
  <printOptions/>
  <pageMargins left="0.7" right="0.7" top="0.75" bottom="0.75" header="0.3" footer="0.3"/>
  <pageSetup fitToHeight="1" fitToWidth="1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14.00390625" style="0" bestFit="1" customWidth="1"/>
    <col min="2" max="2" width="87.140625" style="0" bestFit="1" customWidth="1"/>
    <col min="3" max="3" width="13.8515625" style="0" bestFit="1" customWidth="1"/>
    <col min="4" max="4" width="18.00390625" style="16" customWidth="1"/>
    <col min="5" max="5" width="14.7109375" style="19" customWidth="1"/>
  </cols>
  <sheetData>
    <row r="1" spans="1:5" ht="66" customHeight="1" thickBot="1">
      <c r="A1" s="27"/>
      <c r="B1" s="28" t="s">
        <v>0</v>
      </c>
      <c r="C1" s="29" t="s">
        <v>239</v>
      </c>
      <c r="D1" s="30" t="s">
        <v>240</v>
      </c>
      <c r="E1" s="31" t="s">
        <v>229</v>
      </c>
    </row>
    <row r="2" spans="1:5" ht="23.25" customHeight="1">
      <c r="A2" s="35">
        <v>7</v>
      </c>
      <c r="B2" s="36" t="s">
        <v>1</v>
      </c>
      <c r="C2" s="37">
        <v>1838543</v>
      </c>
      <c r="D2" s="38">
        <f>D3+D6+D20+D25+D30</f>
        <v>766610</v>
      </c>
      <c r="E2" s="39">
        <f>D2/C2*100</f>
        <v>41.69660432200933</v>
      </c>
    </row>
    <row r="3" spans="1:5" ht="23.25" customHeight="1">
      <c r="A3" s="40">
        <v>73</v>
      </c>
      <c r="B3" s="6" t="s">
        <v>183</v>
      </c>
      <c r="C3" s="11">
        <v>4000</v>
      </c>
      <c r="D3" s="17">
        <f>D4</f>
        <v>2585</v>
      </c>
      <c r="E3" s="41">
        <f aca="true" t="shared" si="0" ref="E3:E40">D3/C3*100</f>
        <v>64.625</v>
      </c>
    </row>
    <row r="4" spans="1:5" ht="23.25" customHeight="1">
      <c r="A4" s="40">
        <v>7321</v>
      </c>
      <c r="B4" s="6" t="s">
        <v>184</v>
      </c>
      <c r="C4" s="11">
        <v>4000</v>
      </c>
      <c r="D4" s="17">
        <f>D5</f>
        <v>2585</v>
      </c>
      <c r="E4" s="41">
        <f t="shared" si="0"/>
        <v>64.625</v>
      </c>
    </row>
    <row r="5" spans="1:5" ht="23.25" customHeight="1">
      <c r="A5" s="42">
        <v>732121</v>
      </c>
      <c r="B5" s="8" t="s">
        <v>168</v>
      </c>
      <c r="C5" s="15">
        <v>4000</v>
      </c>
      <c r="D5" s="18">
        <v>2585</v>
      </c>
      <c r="E5" s="41">
        <f t="shared" si="0"/>
        <v>64.625</v>
      </c>
    </row>
    <row r="6" spans="1:5" ht="23.25" customHeight="1">
      <c r="A6" s="40">
        <v>74</v>
      </c>
      <c r="B6" s="6" t="s">
        <v>192</v>
      </c>
      <c r="C6" s="11">
        <v>261635</v>
      </c>
      <c r="D6" s="17">
        <f>D7+D14</f>
        <v>63007</v>
      </c>
      <c r="E6" s="41">
        <f t="shared" si="0"/>
        <v>24.0820226651633</v>
      </c>
    </row>
    <row r="7" spans="1:5" ht="23.25" customHeight="1">
      <c r="A7" s="40">
        <v>742</v>
      </c>
      <c r="B7" s="6" t="s">
        <v>2</v>
      </c>
      <c r="C7" s="11">
        <v>219566</v>
      </c>
      <c r="D7" s="17">
        <f>D8+D9+D10+D11+D12+D13</f>
        <v>57180</v>
      </c>
      <c r="E7" s="41">
        <f t="shared" si="0"/>
        <v>26.04228341364328</v>
      </c>
    </row>
    <row r="8" spans="1:5" ht="23.25" customHeight="1">
      <c r="A8" s="43">
        <v>742121</v>
      </c>
      <c r="B8" s="7" t="s">
        <v>126</v>
      </c>
      <c r="C8" s="15">
        <v>197456</v>
      </c>
      <c r="D8" s="18">
        <v>42709</v>
      </c>
      <c r="E8" s="41">
        <f t="shared" si="0"/>
        <v>21.629628879345272</v>
      </c>
    </row>
    <row r="9" spans="1:5" ht="23.25" customHeight="1">
      <c r="A9" s="43">
        <v>7421210</v>
      </c>
      <c r="B9" s="7" t="s">
        <v>3</v>
      </c>
      <c r="C9" s="15">
        <v>3500</v>
      </c>
      <c r="D9" s="18">
        <v>505</v>
      </c>
      <c r="E9" s="41">
        <f t="shared" si="0"/>
        <v>14.428571428571429</v>
      </c>
    </row>
    <row r="10" spans="1:5" ht="23.25" customHeight="1">
      <c r="A10" s="43">
        <v>7421211</v>
      </c>
      <c r="B10" s="7" t="s">
        <v>4</v>
      </c>
      <c r="C10" s="15">
        <v>16000</v>
      </c>
      <c r="D10" s="18">
        <v>13958</v>
      </c>
      <c r="E10" s="41">
        <f t="shared" si="0"/>
        <v>87.2375</v>
      </c>
    </row>
    <row r="11" spans="1:5" ht="23.25" customHeight="1">
      <c r="A11" s="43">
        <v>7421213</v>
      </c>
      <c r="B11" s="7" t="s">
        <v>203</v>
      </c>
      <c r="C11" s="15">
        <v>2500</v>
      </c>
      <c r="D11" s="18">
        <v>0</v>
      </c>
      <c r="E11" s="41">
        <f t="shared" si="0"/>
        <v>0</v>
      </c>
    </row>
    <row r="12" spans="1:5" ht="23.25" customHeight="1">
      <c r="A12" s="43">
        <v>742322</v>
      </c>
      <c r="B12" s="7" t="s">
        <v>153</v>
      </c>
      <c r="C12" s="15">
        <v>10</v>
      </c>
      <c r="D12" s="18">
        <v>0</v>
      </c>
      <c r="E12" s="41">
        <f t="shared" si="0"/>
        <v>0</v>
      </c>
    </row>
    <row r="13" spans="1:5" ht="23.25" customHeight="1">
      <c r="A13" s="43">
        <v>742325</v>
      </c>
      <c r="B13" s="7" t="s">
        <v>197</v>
      </c>
      <c r="C13" s="15">
        <v>100</v>
      </c>
      <c r="D13" s="18">
        <v>8</v>
      </c>
      <c r="E13" s="41">
        <f t="shared" si="0"/>
        <v>8</v>
      </c>
    </row>
    <row r="14" spans="1:5" ht="23.25" customHeight="1">
      <c r="A14" s="40">
        <v>745</v>
      </c>
      <c r="B14" s="6" t="s">
        <v>5</v>
      </c>
      <c r="C14" s="11">
        <v>42069</v>
      </c>
      <c r="D14" s="17">
        <f>D15+D16+D17+D18+D19</f>
        <v>5827</v>
      </c>
      <c r="E14" s="41">
        <f t="shared" si="0"/>
        <v>13.85105422044736</v>
      </c>
    </row>
    <row r="15" spans="1:5" ht="23.25" customHeight="1">
      <c r="A15" s="44">
        <v>7451111</v>
      </c>
      <c r="B15" s="8" t="s">
        <v>128</v>
      </c>
      <c r="C15" s="15">
        <v>41713</v>
      </c>
      <c r="D15" s="18">
        <v>5656</v>
      </c>
      <c r="E15" s="41">
        <f t="shared" si="0"/>
        <v>13.559322033898304</v>
      </c>
    </row>
    <row r="16" spans="1:5" ht="23.25" customHeight="1">
      <c r="A16" s="43">
        <v>74512118</v>
      </c>
      <c r="B16" s="7" t="s">
        <v>6</v>
      </c>
      <c r="C16" s="15">
        <v>25</v>
      </c>
      <c r="D16" s="18">
        <v>16</v>
      </c>
      <c r="E16" s="41">
        <f t="shared" si="0"/>
        <v>64</v>
      </c>
    </row>
    <row r="17" spans="1:5" ht="23.25" customHeight="1">
      <c r="A17" s="43">
        <v>7451212</v>
      </c>
      <c r="B17" s="7" t="s">
        <v>7</v>
      </c>
      <c r="C17" s="15">
        <v>300</v>
      </c>
      <c r="D17" s="18">
        <v>128</v>
      </c>
      <c r="E17" s="41">
        <f t="shared" si="0"/>
        <v>42.66666666666667</v>
      </c>
    </row>
    <row r="18" spans="1:5" ht="23.25" customHeight="1">
      <c r="A18" s="43">
        <v>7451214</v>
      </c>
      <c r="B18" s="7" t="s">
        <v>8</v>
      </c>
      <c r="C18" s="15">
        <v>1</v>
      </c>
      <c r="D18" s="18">
        <v>0</v>
      </c>
      <c r="E18" s="41">
        <f t="shared" si="0"/>
        <v>0</v>
      </c>
    </row>
    <row r="19" spans="1:5" ht="23.25" customHeight="1">
      <c r="A19" s="43">
        <v>7451216</v>
      </c>
      <c r="B19" s="7" t="s">
        <v>9</v>
      </c>
      <c r="C19" s="15">
        <v>30</v>
      </c>
      <c r="D19" s="18">
        <v>27</v>
      </c>
      <c r="E19" s="41">
        <f t="shared" si="0"/>
        <v>90</v>
      </c>
    </row>
    <row r="20" spans="1:5" ht="23.25" customHeight="1">
      <c r="A20" s="40">
        <v>77</v>
      </c>
      <c r="B20" s="6" t="s">
        <v>10</v>
      </c>
      <c r="C20" s="11">
        <v>409</v>
      </c>
      <c r="D20" s="17">
        <f>D21</f>
        <v>417</v>
      </c>
      <c r="E20" s="41">
        <f t="shared" si="0"/>
        <v>101.9559902200489</v>
      </c>
    </row>
    <row r="21" spans="1:5" ht="23.25" customHeight="1">
      <c r="A21" s="40">
        <v>771</v>
      </c>
      <c r="B21" s="9" t="s">
        <v>10</v>
      </c>
      <c r="C21" s="11">
        <v>409</v>
      </c>
      <c r="D21" s="17">
        <f>D22+D23+D24</f>
        <v>417</v>
      </c>
      <c r="E21" s="41">
        <f t="shared" si="0"/>
        <v>101.9559902200489</v>
      </c>
    </row>
    <row r="22" spans="1:5" ht="23.25" customHeight="1">
      <c r="A22" s="43">
        <v>771111</v>
      </c>
      <c r="B22" s="7" t="s">
        <v>10</v>
      </c>
      <c r="C22" s="15">
        <v>0</v>
      </c>
      <c r="D22" s="18">
        <v>0</v>
      </c>
      <c r="E22" s="41">
        <v>0</v>
      </c>
    </row>
    <row r="23" spans="1:5" ht="23.25" customHeight="1">
      <c r="A23" s="43">
        <v>771113</v>
      </c>
      <c r="B23" s="7" t="s">
        <v>167</v>
      </c>
      <c r="C23" s="15">
        <v>0</v>
      </c>
      <c r="D23" s="18">
        <v>0</v>
      </c>
      <c r="E23" s="41">
        <v>0</v>
      </c>
    </row>
    <row r="24" spans="1:5" ht="23.25" customHeight="1">
      <c r="A24" s="44">
        <v>772111</v>
      </c>
      <c r="B24" s="8" t="s">
        <v>215</v>
      </c>
      <c r="C24" s="15">
        <v>409</v>
      </c>
      <c r="D24" s="18">
        <v>417</v>
      </c>
      <c r="E24" s="41">
        <f t="shared" si="0"/>
        <v>101.9559902200489</v>
      </c>
    </row>
    <row r="25" spans="1:5" ht="35.25" customHeight="1">
      <c r="A25" s="40">
        <v>78</v>
      </c>
      <c r="B25" s="6" t="s">
        <v>194</v>
      </c>
      <c r="C25" s="11">
        <v>1413999</v>
      </c>
      <c r="D25" s="34">
        <f>D26</f>
        <v>589816</v>
      </c>
      <c r="E25" s="41">
        <f t="shared" si="0"/>
        <v>41.71261790142709</v>
      </c>
    </row>
    <row r="26" spans="1:5" ht="35.25" customHeight="1">
      <c r="A26" s="40">
        <v>781</v>
      </c>
      <c r="B26" s="9" t="s">
        <v>194</v>
      </c>
      <c r="C26" s="11">
        <v>1413999</v>
      </c>
      <c r="D26" s="17">
        <f>D27+D28+D29</f>
        <v>589816</v>
      </c>
      <c r="E26" s="41">
        <f t="shared" si="0"/>
        <v>41.71261790142709</v>
      </c>
    </row>
    <row r="27" spans="1:5" ht="23.25" customHeight="1">
      <c r="A27" s="43">
        <v>781111</v>
      </c>
      <c r="B27" s="7" t="s">
        <v>11</v>
      </c>
      <c r="C27" s="15">
        <v>81953</v>
      </c>
      <c r="D27" s="18">
        <v>57550</v>
      </c>
      <c r="E27" s="41">
        <f t="shared" si="0"/>
        <v>70.22317669883958</v>
      </c>
    </row>
    <row r="28" spans="1:5" ht="23.25" customHeight="1">
      <c r="A28" s="43">
        <v>7811111</v>
      </c>
      <c r="B28" s="7" t="s">
        <v>12</v>
      </c>
      <c r="C28" s="15">
        <v>494</v>
      </c>
      <c r="D28" s="18">
        <v>304</v>
      </c>
      <c r="E28" s="41">
        <f t="shared" si="0"/>
        <v>61.53846153846154</v>
      </c>
    </row>
    <row r="29" spans="1:5" ht="23.25" customHeight="1">
      <c r="A29" s="43">
        <v>781112</v>
      </c>
      <c r="B29" s="7" t="s">
        <v>204</v>
      </c>
      <c r="C29" s="15">
        <v>1331552</v>
      </c>
      <c r="D29" s="18">
        <v>531962</v>
      </c>
      <c r="E29" s="41">
        <f t="shared" si="0"/>
        <v>39.95052389993031</v>
      </c>
    </row>
    <row r="30" spans="1:5" ht="23.25" customHeight="1">
      <c r="A30" s="40">
        <v>79</v>
      </c>
      <c r="B30" s="6" t="s">
        <v>193</v>
      </c>
      <c r="C30" s="11">
        <v>158500</v>
      </c>
      <c r="D30" s="17">
        <f>D31</f>
        <v>110785</v>
      </c>
      <c r="E30" s="41">
        <f t="shared" si="0"/>
        <v>69.89589905362776</v>
      </c>
    </row>
    <row r="31" spans="1:5" ht="23.25" customHeight="1">
      <c r="A31" s="40">
        <v>791</v>
      </c>
      <c r="B31" s="9" t="s">
        <v>193</v>
      </c>
      <c r="C31" s="11">
        <v>158500</v>
      </c>
      <c r="D31" s="17">
        <f>D32+D33+D34+D35</f>
        <v>110785</v>
      </c>
      <c r="E31" s="41">
        <f t="shared" si="0"/>
        <v>69.89589905362776</v>
      </c>
    </row>
    <row r="32" spans="1:5" ht="23.25" customHeight="1">
      <c r="A32" s="43">
        <v>791111</v>
      </c>
      <c r="B32" s="7" t="s">
        <v>196</v>
      </c>
      <c r="C32" s="15">
        <v>148700</v>
      </c>
      <c r="D32" s="18">
        <v>106701</v>
      </c>
      <c r="E32" s="41">
        <f t="shared" si="0"/>
        <v>71.75588433086752</v>
      </c>
    </row>
    <row r="33" spans="1:5" ht="23.25" customHeight="1">
      <c r="A33" s="43">
        <v>79111132</v>
      </c>
      <c r="B33" s="7" t="s">
        <v>195</v>
      </c>
      <c r="C33" s="15">
        <v>6300</v>
      </c>
      <c r="D33" s="18">
        <v>1459</v>
      </c>
      <c r="E33" s="41">
        <f t="shared" si="0"/>
        <v>23.158730158730158</v>
      </c>
    </row>
    <row r="34" spans="1:5" ht="23.25" customHeight="1">
      <c r="A34" s="43">
        <v>7911115</v>
      </c>
      <c r="B34" s="7" t="s">
        <v>190</v>
      </c>
      <c r="C34" s="33">
        <v>2000</v>
      </c>
      <c r="D34" s="18">
        <v>1500</v>
      </c>
      <c r="E34" s="41">
        <f t="shared" si="0"/>
        <v>75</v>
      </c>
    </row>
    <row r="35" spans="1:5" ht="23.25" customHeight="1">
      <c r="A35" s="43">
        <v>7911116</v>
      </c>
      <c r="B35" s="7" t="s">
        <v>212</v>
      </c>
      <c r="C35" s="15">
        <v>1500</v>
      </c>
      <c r="D35" s="18">
        <v>1125</v>
      </c>
      <c r="E35" s="41">
        <f t="shared" si="0"/>
        <v>75</v>
      </c>
    </row>
    <row r="36" spans="1:5" ht="23.25" customHeight="1">
      <c r="A36" s="40">
        <v>8</v>
      </c>
      <c r="B36" s="6" t="s">
        <v>13</v>
      </c>
      <c r="C36" s="11">
        <v>100</v>
      </c>
      <c r="D36" s="17">
        <f>D37</f>
        <v>0</v>
      </c>
      <c r="E36" s="41">
        <f>D36/C36*100</f>
        <v>0</v>
      </c>
    </row>
    <row r="37" spans="1:5" ht="23.25" customHeight="1">
      <c r="A37" s="45">
        <v>81</v>
      </c>
      <c r="B37" s="10" t="s">
        <v>14</v>
      </c>
      <c r="C37" s="11">
        <v>100</v>
      </c>
      <c r="D37" s="17">
        <f>D38</f>
        <v>0</v>
      </c>
      <c r="E37" s="41">
        <f t="shared" si="0"/>
        <v>0</v>
      </c>
    </row>
    <row r="38" spans="1:5" ht="23.25" customHeight="1">
      <c r="A38" s="45">
        <v>811</v>
      </c>
      <c r="B38" s="10" t="s">
        <v>15</v>
      </c>
      <c r="C38" s="11">
        <v>100</v>
      </c>
      <c r="D38" s="17">
        <f>D39</f>
        <v>0</v>
      </c>
      <c r="E38" s="41">
        <f t="shared" si="0"/>
        <v>0</v>
      </c>
    </row>
    <row r="39" spans="1:5" ht="23.25" customHeight="1" thickBot="1">
      <c r="A39" s="46">
        <v>811122</v>
      </c>
      <c r="B39" s="47" t="s">
        <v>16</v>
      </c>
      <c r="C39" s="48">
        <v>100</v>
      </c>
      <c r="D39" s="49">
        <v>0</v>
      </c>
      <c r="E39" s="50">
        <f t="shared" si="0"/>
        <v>0</v>
      </c>
    </row>
    <row r="40" spans="1:5" ht="23.25" customHeight="1" thickBot="1">
      <c r="A40" s="51"/>
      <c r="B40" s="52" t="s">
        <v>17</v>
      </c>
      <c r="C40" s="53">
        <v>1838643</v>
      </c>
      <c r="D40" s="54">
        <f>D2+D36</f>
        <v>766610</v>
      </c>
      <c r="E40" s="55">
        <f t="shared" si="0"/>
        <v>41.6943365297124</v>
      </c>
    </row>
  </sheetData>
  <sheetProtection/>
  <printOptions/>
  <pageMargins left="0.37" right="0.1968503937007874" top="0.35433070866141736" bottom="0.18" header="0.31496062992125984" footer="0.18"/>
  <pageSetup fitToHeight="0" fitToWidth="1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zoomScalePageLayoutView="0" workbookViewId="0" topLeftCell="A1">
      <pane ySplit="2" topLeftCell="BM174" activePane="bottomLeft" state="frozen"/>
      <selection pane="topLeft" activeCell="A1" sqref="A1"/>
      <selection pane="bottomLeft" activeCell="B187" sqref="B187"/>
    </sheetView>
  </sheetViews>
  <sheetFormatPr defaultColWidth="9.140625" defaultRowHeight="12.75"/>
  <cols>
    <col min="1" max="1" width="13.421875" style="83" customWidth="1"/>
    <col min="2" max="2" width="86.7109375" style="83" customWidth="1"/>
    <col min="3" max="3" width="13.8515625" style="57" bestFit="1" customWidth="1"/>
    <col min="4" max="4" width="21.421875" style="57" customWidth="1"/>
    <col min="5" max="5" width="12.57421875" style="58" customWidth="1"/>
    <col min="6" max="16384" width="9.140625" style="12" customWidth="1"/>
  </cols>
  <sheetData>
    <row r="1" spans="1:2" ht="18.75" thickBot="1">
      <c r="A1" s="56"/>
      <c r="B1" s="56"/>
    </row>
    <row r="2" spans="1:5" ht="41.25" customHeight="1">
      <c r="A2" s="59"/>
      <c r="B2" s="60" t="s">
        <v>125</v>
      </c>
      <c r="C2" s="61" t="s">
        <v>239</v>
      </c>
      <c r="D2" s="62" t="s">
        <v>240</v>
      </c>
      <c r="E2" s="63" t="s">
        <v>229</v>
      </c>
    </row>
    <row r="3" spans="1:5" ht="18">
      <c r="A3" s="64">
        <v>4</v>
      </c>
      <c r="B3" s="64" t="s">
        <v>18</v>
      </c>
      <c r="C3" s="65">
        <v>1831904.0000000002</v>
      </c>
      <c r="D3" s="65">
        <f>D4+D31+D157+D161</f>
        <v>769746</v>
      </c>
      <c r="E3" s="66">
        <f>D3/C3*100</f>
        <v>42.01890492078187</v>
      </c>
    </row>
    <row r="4" spans="1:5" ht="18">
      <c r="A4" s="64">
        <v>41</v>
      </c>
      <c r="B4" s="64" t="s">
        <v>19</v>
      </c>
      <c r="C4" s="67">
        <v>255602</v>
      </c>
      <c r="D4" s="67">
        <f>D5+D15+D21+D26+D28</f>
        <v>178086</v>
      </c>
      <c r="E4" s="66">
        <f aca="true" t="shared" si="0" ref="E4:E65">D4/C4*100</f>
        <v>69.67316374676254</v>
      </c>
    </row>
    <row r="5" spans="1:5" ht="18">
      <c r="A5" s="64">
        <v>411</v>
      </c>
      <c r="B5" s="64" t="s">
        <v>20</v>
      </c>
      <c r="C5" s="67">
        <v>202935</v>
      </c>
      <c r="D5" s="67">
        <f>D6+D7+D8+D9+D10+D11+D12+D13+D14</f>
        <v>144893</v>
      </c>
      <c r="E5" s="66">
        <f t="shared" si="0"/>
        <v>71.39872372927292</v>
      </c>
    </row>
    <row r="6" spans="1:5" ht="18">
      <c r="A6" s="68">
        <v>411111</v>
      </c>
      <c r="B6" s="68" t="s">
        <v>21</v>
      </c>
      <c r="C6" s="69">
        <v>150632</v>
      </c>
      <c r="D6" s="69">
        <v>106811</v>
      </c>
      <c r="E6" s="66">
        <f t="shared" si="0"/>
        <v>70.90857188379627</v>
      </c>
    </row>
    <row r="7" spans="1:5" ht="18">
      <c r="A7" s="68">
        <v>411112</v>
      </c>
      <c r="B7" s="68" t="s">
        <v>22</v>
      </c>
      <c r="C7" s="69">
        <v>6000</v>
      </c>
      <c r="D7" s="69">
        <v>2820</v>
      </c>
      <c r="E7" s="66">
        <f t="shared" si="0"/>
        <v>47</v>
      </c>
    </row>
    <row r="8" spans="1:5" ht="18">
      <c r="A8" s="68">
        <v>411113</v>
      </c>
      <c r="B8" s="68" t="s">
        <v>164</v>
      </c>
      <c r="C8" s="69">
        <v>250</v>
      </c>
      <c r="D8" s="69">
        <v>163</v>
      </c>
      <c r="E8" s="66">
        <f t="shared" si="0"/>
        <v>65.2</v>
      </c>
    </row>
    <row r="9" spans="1:5" ht="18">
      <c r="A9" s="68">
        <v>411115</v>
      </c>
      <c r="B9" s="68" t="s">
        <v>23</v>
      </c>
      <c r="C9" s="69">
        <v>9587</v>
      </c>
      <c r="D9" s="69">
        <v>7063</v>
      </c>
      <c r="E9" s="66">
        <f t="shared" si="0"/>
        <v>73.67268175654532</v>
      </c>
    </row>
    <row r="10" spans="1:5" ht="18">
      <c r="A10" s="68">
        <v>411117</v>
      </c>
      <c r="B10" s="68" t="s">
        <v>24</v>
      </c>
      <c r="C10" s="69">
        <v>4034</v>
      </c>
      <c r="D10" s="69">
        <v>2176</v>
      </c>
      <c r="E10" s="66">
        <f t="shared" si="0"/>
        <v>53.94149727317799</v>
      </c>
    </row>
    <row r="11" spans="1:5" ht="18">
      <c r="A11" s="68">
        <v>411118</v>
      </c>
      <c r="B11" s="68" t="s">
        <v>25</v>
      </c>
      <c r="C11" s="69">
        <v>28988</v>
      </c>
      <c r="D11" s="69">
        <v>24626</v>
      </c>
      <c r="E11" s="66">
        <f t="shared" si="0"/>
        <v>84.9523940941079</v>
      </c>
    </row>
    <row r="12" spans="1:5" ht="18">
      <c r="A12" s="68">
        <v>411119</v>
      </c>
      <c r="B12" s="68" t="s">
        <v>26</v>
      </c>
      <c r="C12" s="69">
        <v>2467</v>
      </c>
      <c r="D12" s="69">
        <v>1234</v>
      </c>
      <c r="E12" s="66">
        <f t="shared" si="0"/>
        <v>50.020267531414675</v>
      </c>
    </row>
    <row r="13" spans="1:5" ht="18">
      <c r="A13" s="68">
        <v>411131</v>
      </c>
      <c r="B13" s="68" t="s">
        <v>27</v>
      </c>
      <c r="C13" s="69">
        <v>400</v>
      </c>
      <c r="D13" s="69">
        <v>0</v>
      </c>
      <c r="E13" s="66">
        <f t="shared" si="0"/>
        <v>0</v>
      </c>
    </row>
    <row r="14" spans="1:5" ht="18">
      <c r="A14" s="68">
        <v>411141</v>
      </c>
      <c r="B14" s="68" t="s">
        <v>108</v>
      </c>
      <c r="C14" s="69">
        <v>577</v>
      </c>
      <c r="D14" s="69">
        <v>0</v>
      </c>
      <c r="E14" s="66">
        <f t="shared" si="0"/>
        <v>0</v>
      </c>
    </row>
    <row r="15" spans="1:5" ht="18">
      <c r="A15" s="64">
        <v>412</v>
      </c>
      <c r="B15" s="64" t="s">
        <v>28</v>
      </c>
      <c r="C15" s="70">
        <v>36325</v>
      </c>
      <c r="D15" s="70">
        <f>D16+D17+D18</f>
        <v>25435</v>
      </c>
      <c r="E15" s="66">
        <f t="shared" si="0"/>
        <v>70.02064693737096</v>
      </c>
    </row>
    <row r="16" spans="1:5" ht="18">
      <c r="A16" s="68">
        <v>412111</v>
      </c>
      <c r="B16" s="68" t="s">
        <v>216</v>
      </c>
      <c r="C16" s="69">
        <v>24352</v>
      </c>
      <c r="D16" s="69">
        <v>17325</v>
      </c>
      <c r="E16" s="66">
        <f t="shared" si="0"/>
        <v>71.14405387647832</v>
      </c>
    </row>
    <row r="17" spans="1:5" ht="18">
      <c r="A17" s="68">
        <v>412211</v>
      </c>
      <c r="B17" s="68" t="s">
        <v>187</v>
      </c>
      <c r="C17" s="69">
        <v>10451</v>
      </c>
      <c r="D17" s="69">
        <v>7081</v>
      </c>
      <c r="E17" s="66">
        <f t="shared" si="0"/>
        <v>67.75428188690078</v>
      </c>
    </row>
    <row r="18" spans="1:5" ht="18">
      <c r="A18" s="68">
        <v>412311</v>
      </c>
      <c r="B18" s="68" t="s">
        <v>29</v>
      </c>
      <c r="C18" s="69">
        <v>1522</v>
      </c>
      <c r="D18" s="69">
        <v>1029</v>
      </c>
      <c r="E18" s="66">
        <f t="shared" si="0"/>
        <v>67.6084099868594</v>
      </c>
    </row>
    <row r="19" spans="1:5" s="14" customFormat="1" ht="18">
      <c r="A19" s="71">
        <v>413</v>
      </c>
      <c r="B19" s="64" t="s">
        <v>225</v>
      </c>
      <c r="C19" s="72">
        <v>250</v>
      </c>
      <c r="D19" s="72">
        <v>0</v>
      </c>
      <c r="E19" s="66">
        <f t="shared" si="0"/>
        <v>0</v>
      </c>
    </row>
    <row r="20" spans="1:5" ht="18">
      <c r="A20" s="73">
        <v>413141</v>
      </c>
      <c r="B20" s="74" t="s">
        <v>226</v>
      </c>
      <c r="C20" s="69">
        <v>250</v>
      </c>
      <c r="D20" s="69">
        <v>0</v>
      </c>
      <c r="E20" s="66">
        <f t="shared" si="0"/>
        <v>0</v>
      </c>
    </row>
    <row r="21" spans="1:5" ht="18">
      <c r="A21" s="64">
        <v>414</v>
      </c>
      <c r="B21" s="64" t="s">
        <v>30</v>
      </c>
      <c r="C21" s="67">
        <v>2900</v>
      </c>
      <c r="D21" s="67">
        <f>D22+D23+D24+D25</f>
        <v>1547</v>
      </c>
      <c r="E21" s="66">
        <f t="shared" si="0"/>
        <v>53.3448275862069</v>
      </c>
    </row>
    <row r="22" spans="1:5" ht="18">
      <c r="A22" s="68">
        <v>414111</v>
      </c>
      <c r="B22" s="68" t="s">
        <v>31</v>
      </c>
      <c r="C22" s="69">
        <v>500</v>
      </c>
      <c r="D22" s="69">
        <v>531</v>
      </c>
      <c r="E22" s="66">
        <f t="shared" si="0"/>
        <v>106.2</v>
      </c>
    </row>
    <row r="23" spans="1:5" ht="18">
      <c r="A23" s="68">
        <v>414311</v>
      </c>
      <c r="B23" s="68" t="s">
        <v>32</v>
      </c>
      <c r="C23" s="69">
        <v>1400</v>
      </c>
      <c r="D23" s="69">
        <v>945</v>
      </c>
      <c r="E23" s="66">
        <f t="shared" si="0"/>
        <v>67.5</v>
      </c>
    </row>
    <row r="24" spans="1:5" ht="36">
      <c r="A24" s="68">
        <v>414411</v>
      </c>
      <c r="B24" s="68" t="s">
        <v>169</v>
      </c>
      <c r="C24" s="69">
        <v>600</v>
      </c>
      <c r="D24" s="69">
        <v>0</v>
      </c>
      <c r="E24" s="66">
        <f t="shared" si="0"/>
        <v>0</v>
      </c>
    </row>
    <row r="25" spans="1:5" ht="18">
      <c r="A25" s="68">
        <v>414314</v>
      </c>
      <c r="B25" s="68" t="s">
        <v>163</v>
      </c>
      <c r="C25" s="69">
        <v>400</v>
      </c>
      <c r="D25" s="69">
        <v>71</v>
      </c>
      <c r="E25" s="66">
        <f t="shared" si="0"/>
        <v>17.75</v>
      </c>
    </row>
    <row r="26" spans="1:5" ht="18">
      <c r="A26" s="64">
        <v>415</v>
      </c>
      <c r="B26" s="64" t="s">
        <v>33</v>
      </c>
      <c r="C26" s="67">
        <v>8800</v>
      </c>
      <c r="D26" s="67">
        <f>D27</f>
        <v>5297</v>
      </c>
      <c r="E26" s="66">
        <f t="shared" si="0"/>
        <v>60.19318181818182</v>
      </c>
    </row>
    <row r="27" spans="1:5" ht="18">
      <c r="A27" s="68">
        <v>415112</v>
      </c>
      <c r="B27" s="68" t="s">
        <v>34</v>
      </c>
      <c r="C27" s="69">
        <v>8800</v>
      </c>
      <c r="D27" s="69">
        <v>5297</v>
      </c>
      <c r="E27" s="66">
        <f t="shared" si="0"/>
        <v>60.19318181818182</v>
      </c>
    </row>
    <row r="28" spans="1:5" ht="18">
      <c r="A28" s="64">
        <v>416</v>
      </c>
      <c r="B28" s="64" t="s">
        <v>217</v>
      </c>
      <c r="C28" s="70">
        <v>4392</v>
      </c>
      <c r="D28" s="70">
        <f>D29+D30</f>
        <v>914</v>
      </c>
      <c r="E28" s="66">
        <f t="shared" si="0"/>
        <v>20.81056466302368</v>
      </c>
    </row>
    <row r="29" spans="1:5" ht="18">
      <c r="A29" s="68">
        <v>416111</v>
      </c>
      <c r="B29" s="68" t="s">
        <v>198</v>
      </c>
      <c r="C29" s="69">
        <v>2470</v>
      </c>
      <c r="D29" s="69">
        <v>0</v>
      </c>
      <c r="E29" s="66">
        <f t="shared" si="0"/>
        <v>0</v>
      </c>
    </row>
    <row r="30" spans="1:5" ht="18">
      <c r="A30" s="68">
        <v>416131</v>
      </c>
      <c r="B30" s="68" t="s">
        <v>201</v>
      </c>
      <c r="C30" s="69">
        <v>1922</v>
      </c>
      <c r="D30" s="69">
        <v>914</v>
      </c>
      <c r="E30" s="66">
        <f t="shared" si="0"/>
        <v>47.55463059313215</v>
      </c>
    </row>
    <row r="31" spans="1:5" ht="18">
      <c r="A31" s="64">
        <v>42</v>
      </c>
      <c r="B31" s="64" t="s">
        <v>35</v>
      </c>
      <c r="C31" s="67">
        <v>1573157.0000000002</v>
      </c>
      <c r="D31" s="67">
        <f>D32+D54+D63+D92+D115+D88</f>
        <v>591112</v>
      </c>
      <c r="E31" s="66">
        <f t="shared" si="0"/>
        <v>37.57488921957567</v>
      </c>
    </row>
    <row r="32" spans="1:5" ht="18">
      <c r="A32" s="64">
        <v>421</v>
      </c>
      <c r="B32" s="64" t="s">
        <v>36</v>
      </c>
      <c r="C32" s="67">
        <v>92265.80000000002</v>
      </c>
      <c r="D32" s="67">
        <v>13607</v>
      </c>
      <c r="E32" s="66">
        <f t="shared" si="0"/>
        <v>14.747609623500797</v>
      </c>
    </row>
    <row r="33" spans="1:5" ht="18">
      <c r="A33" s="68">
        <v>421111</v>
      </c>
      <c r="B33" s="68" t="s">
        <v>37</v>
      </c>
      <c r="C33" s="69">
        <v>1300</v>
      </c>
      <c r="D33" s="69">
        <v>614</v>
      </c>
      <c r="E33" s="66">
        <f t="shared" si="0"/>
        <v>47.23076923076923</v>
      </c>
    </row>
    <row r="34" spans="1:5" ht="18">
      <c r="A34" s="68">
        <v>421112</v>
      </c>
      <c r="B34" s="68" t="s">
        <v>38</v>
      </c>
      <c r="C34" s="69">
        <v>50</v>
      </c>
      <c r="D34" s="69">
        <v>3</v>
      </c>
      <c r="E34" s="66">
        <f t="shared" si="0"/>
        <v>6</v>
      </c>
    </row>
    <row r="35" spans="1:5" ht="18">
      <c r="A35" s="68">
        <v>421121</v>
      </c>
      <c r="B35" s="68" t="s">
        <v>39</v>
      </c>
      <c r="C35" s="69">
        <v>35</v>
      </c>
      <c r="D35" s="69">
        <v>1</v>
      </c>
      <c r="E35" s="66">
        <f t="shared" si="0"/>
        <v>2.857142857142857</v>
      </c>
    </row>
    <row r="36" spans="1:5" ht="18">
      <c r="A36" s="68">
        <v>421211</v>
      </c>
      <c r="B36" s="68" t="s">
        <v>40</v>
      </c>
      <c r="C36" s="69">
        <v>20304</v>
      </c>
      <c r="D36" s="69">
        <v>2024</v>
      </c>
      <c r="E36" s="66">
        <f t="shared" si="0"/>
        <v>9.968479117415288</v>
      </c>
    </row>
    <row r="37" spans="1:5" ht="21" customHeight="1">
      <c r="A37" s="68">
        <v>421225</v>
      </c>
      <c r="B37" s="68" t="s">
        <v>41</v>
      </c>
      <c r="C37" s="69">
        <v>57970</v>
      </c>
      <c r="D37" s="69">
        <v>4411</v>
      </c>
      <c r="E37" s="66">
        <f t="shared" si="0"/>
        <v>7.60910815939279</v>
      </c>
    </row>
    <row r="38" spans="1:5" ht="21" customHeight="1">
      <c r="A38" s="68">
        <v>421311</v>
      </c>
      <c r="B38" s="68" t="s">
        <v>42</v>
      </c>
      <c r="C38" s="69">
        <v>3403</v>
      </c>
      <c r="D38" s="69">
        <v>2125</v>
      </c>
      <c r="E38" s="66">
        <f t="shared" si="0"/>
        <v>62.444901557449306</v>
      </c>
    </row>
    <row r="39" spans="1:5" ht="18">
      <c r="A39" s="68">
        <v>421321</v>
      </c>
      <c r="B39" s="68" t="s">
        <v>154</v>
      </c>
      <c r="C39" s="69">
        <v>356</v>
      </c>
      <c r="D39" s="69">
        <v>93</v>
      </c>
      <c r="E39" s="66">
        <f t="shared" si="0"/>
        <v>26.12359550561798</v>
      </c>
    </row>
    <row r="40" spans="1:5" ht="18">
      <c r="A40" s="68">
        <v>421324</v>
      </c>
      <c r="B40" s="68" t="s">
        <v>131</v>
      </c>
      <c r="C40" s="69">
        <v>360</v>
      </c>
      <c r="D40" s="69">
        <v>156</v>
      </c>
      <c r="E40" s="66">
        <f t="shared" si="0"/>
        <v>43.333333333333336</v>
      </c>
    </row>
    <row r="41" spans="1:5" ht="18">
      <c r="A41" s="68">
        <v>421325</v>
      </c>
      <c r="B41" s="68" t="s">
        <v>172</v>
      </c>
      <c r="C41" s="69">
        <v>2236</v>
      </c>
      <c r="D41" s="69">
        <v>1006</v>
      </c>
      <c r="E41" s="66">
        <f t="shared" si="0"/>
        <v>44.991055456171736</v>
      </c>
    </row>
    <row r="42" spans="1:5" ht="18">
      <c r="A42" s="68">
        <v>421391</v>
      </c>
      <c r="B42" s="68" t="s">
        <v>43</v>
      </c>
      <c r="C42" s="69">
        <v>30</v>
      </c>
      <c r="D42" s="69">
        <v>1</v>
      </c>
      <c r="E42" s="66">
        <f t="shared" si="0"/>
        <v>3.3333333333333335</v>
      </c>
    </row>
    <row r="43" spans="1:5" ht="18">
      <c r="A43" s="68">
        <v>421411</v>
      </c>
      <c r="B43" s="68" t="s">
        <v>44</v>
      </c>
      <c r="C43" s="69">
        <v>1489</v>
      </c>
      <c r="D43" s="69">
        <v>962</v>
      </c>
      <c r="E43" s="66">
        <f t="shared" si="0"/>
        <v>64.60711887172599</v>
      </c>
    </row>
    <row r="44" spans="1:5" ht="18">
      <c r="A44" s="68">
        <v>421412</v>
      </c>
      <c r="B44" s="68" t="s">
        <v>45</v>
      </c>
      <c r="C44" s="69">
        <v>1010</v>
      </c>
      <c r="D44" s="69">
        <v>577</v>
      </c>
      <c r="E44" s="66">
        <f t="shared" si="0"/>
        <v>57.12871287128712</v>
      </c>
    </row>
    <row r="45" spans="1:5" ht="18">
      <c r="A45" s="68">
        <v>421414</v>
      </c>
      <c r="B45" s="68" t="s">
        <v>46</v>
      </c>
      <c r="C45" s="69">
        <v>221.6</v>
      </c>
      <c r="D45" s="69">
        <v>168</v>
      </c>
      <c r="E45" s="66">
        <f t="shared" si="0"/>
        <v>75.81227436823104</v>
      </c>
    </row>
    <row r="46" spans="1:5" ht="18">
      <c r="A46" s="68">
        <v>4214191</v>
      </c>
      <c r="B46" s="68" t="s">
        <v>157</v>
      </c>
      <c r="C46" s="69">
        <v>360</v>
      </c>
      <c r="D46" s="69">
        <v>140</v>
      </c>
      <c r="E46" s="66">
        <f t="shared" si="0"/>
        <v>38.88888888888889</v>
      </c>
    </row>
    <row r="47" spans="1:5" ht="18">
      <c r="A47" s="68">
        <v>421421</v>
      </c>
      <c r="B47" s="68" t="s">
        <v>47</v>
      </c>
      <c r="C47" s="69">
        <v>1194</v>
      </c>
      <c r="D47" s="69">
        <v>742</v>
      </c>
      <c r="E47" s="66">
        <f t="shared" si="0"/>
        <v>62.14405360134003</v>
      </c>
    </row>
    <row r="48" spans="1:5" ht="18">
      <c r="A48" s="68">
        <v>421511</v>
      </c>
      <c r="B48" s="68" t="s">
        <v>199</v>
      </c>
      <c r="C48" s="69">
        <v>848</v>
      </c>
      <c r="D48" s="69">
        <v>323</v>
      </c>
      <c r="E48" s="66">
        <f t="shared" si="0"/>
        <v>38.089622641509436</v>
      </c>
    </row>
    <row r="49" spans="1:5" ht="18">
      <c r="A49" s="68">
        <v>421512</v>
      </c>
      <c r="B49" s="68" t="s">
        <v>132</v>
      </c>
      <c r="C49" s="69">
        <v>348</v>
      </c>
      <c r="D49" s="69">
        <v>123</v>
      </c>
      <c r="E49" s="66">
        <f t="shared" si="0"/>
        <v>35.3448275862069</v>
      </c>
    </row>
    <row r="50" spans="1:5" ht="18">
      <c r="A50" s="68">
        <v>421521</v>
      </c>
      <c r="B50" s="68" t="s">
        <v>133</v>
      </c>
      <c r="C50" s="69">
        <v>204</v>
      </c>
      <c r="D50" s="69">
        <v>34</v>
      </c>
      <c r="E50" s="66">
        <f t="shared" si="0"/>
        <v>16.666666666666664</v>
      </c>
    </row>
    <row r="51" spans="1:5" ht="18">
      <c r="A51" s="68">
        <v>421612</v>
      </c>
      <c r="B51" s="68" t="s">
        <v>173</v>
      </c>
      <c r="C51" s="69">
        <v>99.6</v>
      </c>
      <c r="D51" s="69">
        <v>19</v>
      </c>
      <c r="E51" s="66">
        <f t="shared" si="0"/>
        <v>19.076305220883537</v>
      </c>
    </row>
    <row r="52" spans="1:5" ht="18">
      <c r="A52" s="68">
        <v>421625</v>
      </c>
      <c r="B52" s="68" t="s">
        <v>156</v>
      </c>
      <c r="C52" s="69">
        <v>216.6</v>
      </c>
      <c r="D52" s="69">
        <v>85</v>
      </c>
      <c r="E52" s="66">
        <f t="shared" si="0"/>
        <v>39.24284395198523</v>
      </c>
    </row>
    <row r="53" spans="1:5" ht="18">
      <c r="A53" s="68">
        <v>4219191</v>
      </c>
      <c r="B53" s="68" t="s">
        <v>213</v>
      </c>
      <c r="C53" s="69">
        <v>231</v>
      </c>
      <c r="D53" s="69">
        <v>0</v>
      </c>
      <c r="E53" s="66">
        <f t="shared" si="0"/>
        <v>0</v>
      </c>
    </row>
    <row r="54" spans="1:5" ht="18">
      <c r="A54" s="64">
        <v>422</v>
      </c>
      <c r="B54" s="64" t="s">
        <v>48</v>
      </c>
      <c r="C54" s="67">
        <v>4990</v>
      </c>
      <c r="D54" s="67">
        <f>D55+D56+D57+D58+D59+D60+D61+D62</f>
        <v>1049</v>
      </c>
      <c r="E54" s="66">
        <f t="shared" si="0"/>
        <v>21.022044088176354</v>
      </c>
    </row>
    <row r="55" spans="1:5" ht="18">
      <c r="A55" s="68">
        <v>422111</v>
      </c>
      <c r="B55" s="68" t="s">
        <v>49</v>
      </c>
      <c r="C55" s="69">
        <v>1100</v>
      </c>
      <c r="D55" s="69">
        <v>51</v>
      </c>
      <c r="E55" s="66">
        <f t="shared" si="0"/>
        <v>4.636363636363637</v>
      </c>
    </row>
    <row r="56" spans="1:5" ht="18">
      <c r="A56" s="68">
        <v>422121</v>
      </c>
      <c r="B56" s="68" t="s">
        <v>50</v>
      </c>
      <c r="C56" s="69">
        <v>250</v>
      </c>
      <c r="D56" s="69">
        <v>85</v>
      </c>
      <c r="E56" s="66">
        <f t="shared" si="0"/>
        <v>34</v>
      </c>
    </row>
    <row r="57" spans="1:5" ht="18">
      <c r="A57" s="68">
        <v>422131</v>
      </c>
      <c r="B57" s="68" t="s">
        <v>51</v>
      </c>
      <c r="C57" s="69">
        <v>400</v>
      </c>
      <c r="D57" s="69">
        <v>273</v>
      </c>
      <c r="E57" s="66">
        <f t="shared" si="0"/>
        <v>68.25</v>
      </c>
    </row>
    <row r="58" spans="1:5" ht="18">
      <c r="A58" s="68">
        <v>422199</v>
      </c>
      <c r="B58" s="68" t="s">
        <v>107</v>
      </c>
      <c r="C58" s="69">
        <v>20</v>
      </c>
      <c r="D58" s="69">
        <v>11</v>
      </c>
      <c r="E58" s="66">
        <f t="shared" si="0"/>
        <v>55.00000000000001</v>
      </c>
    </row>
    <row r="59" spans="1:5" ht="18">
      <c r="A59" s="68">
        <v>422211</v>
      </c>
      <c r="B59" s="68" t="s">
        <v>52</v>
      </c>
      <c r="C59" s="69">
        <v>500</v>
      </c>
      <c r="D59" s="69">
        <v>181</v>
      </c>
      <c r="E59" s="66">
        <f t="shared" si="0"/>
        <v>36.199999999999996</v>
      </c>
    </row>
    <row r="60" spans="1:5" ht="22.5" customHeight="1">
      <c r="A60" s="68">
        <v>422221</v>
      </c>
      <c r="B60" s="68" t="s">
        <v>127</v>
      </c>
      <c r="C60" s="69">
        <v>1320</v>
      </c>
      <c r="D60" s="69">
        <v>240</v>
      </c>
      <c r="E60" s="66">
        <f t="shared" si="0"/>
        <v>18.181818181818183</v>
      </c>
    </row>
    <row r="61" spans="1:5" ht="18">
      <c r="A61" s="68">
        <v>422231</v>
      </c>
      <c r="B61" s="68" t="s">
        <v>53</v>
      </c>
      <c r="C61" s="69">
        <v>1200</v>
      </c>
      <c r="D61" s="69">
        <v>204</v>
      </c>
      <c r="E61" s="66">
        <f t="shared" si="0"/>
        <v>17</v>
      </c>
    </row>
    <row r="62" spans="1:5" ht="18">
      <c r="A62" s="68">
        <v>422299</v>
      </c>
      <c r="B62" s="68" t="s">
        <v>54</v>
      </c>
      <c r="C62" s="69">
        <v>200</v>
      </c>
      <c r="D62" s="69">
        <v>4</v>
      </c>
      <c r="E62" s="66">
        <f t="shared" si="0"/>
        <v>2</v>
      </c>
    </row>
    <row r="63" spans="1:5" ht="18">
      <c r="A63" s="64">
        <v>423</v>
      </c>
      <c r="B63" s="64" t="s">
        <v>55</v>
      </c>
      <c r="C63" s="67">
        <v>41617</v>
      </c>
      <c r="D63" s="67">
        <v>15635</v>
      </c>
      <c r="E63" s="66">
        <f t="shared" si="0"/>
        <v>37.56878198812985</v>
      </c>
    </row>
    <row r="64" spans="1:5" ht="18">
      <c r="A64" s="68">
        <v>423111</v>
      </c>
      <c r="B64" s="68" t="s">
        <v>56</v>
      </c>
      <c r="C64" s="69">
        <v>336</v>
      </c>
      <c r="D64" s="69">
        <v>45</v>
      </c>
      <c r="E64" s="66">
        <f t="shared" si="0"/>
        <v>13.392857142857142</v>
      </c>
    </row>
    <row r="65" spans="1:5" ht="18">
      <c r="A65" s="68">
        <v>423191</v>
      </c>
      <c r="B65" s="68" t="s">
        <v>224</v>
      </c>
      <c r="C65" s="69">
        <v>10000</v>
      </c>
      <c r="D65" s="69">
        <v>6039</v>
      </c>
      <c r="E65" s="66">
        <f t="shared" si="0"/>
        <v>60.39</v>
      </c>
    </row>
    <row r="66" spans="1:5" ht="18">
      <c r="A66" s="68">
        <v>423199</v>
      </c>
      <c r="B66" s="68" t="s">
        <v>181</v>
      </c>
      <c r="C66" s="69">
        <v>390</v>
      </c>
      <c r="D66" s="69">
        <v>0</v>
      </c>
      <c r="E66" s="66">
        <f aca="true" t="shared" si="1" ref="E66:E123">D66/C66*100</f>
        <v>0</v>
      </c>
    </row>
    <row r="67" spans="1:5" ht="18">
      <c r="A67" s="68">
        <v>423212</v>
      </c>
      <c r="B67" s="68" t="s">
        <v>57</v>
      </c>
      <c r="C67" s="69">
        <v>1119</v>
      </c>
      <c r="D67" s="69">
        <v>537</v>
      </c>
      <c r="E67" s="66">
        <f t="shared" si="1"/>
        <v>47.98927613941019</v>
      </c>
    </row>
    <row r="68" spans="1:5" ht="18">
      <c r="A68" s="68">
        <v>423221</v>
      </c>
      <c r="B68" s="68" t="s">
        <v>123</v>
      </c>
      <c r="C68" s="69">
        <v>100</v>
      </c>
      <c r="D68" s="69">
        <v>0</v>
      </c>
      <c r="E68" s="66">
        <f t="shared" si="1"/>
        <v>0</v>
      </c>
    </row>
    <row r="69" spans="1:5" ht="18">
      <c r="A69" s="68">
        <v>423311</v>
      </c>
      <c r="B69" s="68" t="s">
        <v>58</v>
      </c>
      <c r="C69" s="69">
        <v>1926</v>
      </c>
      <c r="D69" s="69">
        <v>916</v>
      </c>
      <c r="E69" s="66">
        <f t="shared" si="1"/>
        <v>47.559709241952234</v>
      </c>
    </row>
    <row r="70" spans="1:5" ht="18">
      <c r="A70" s="68">
        <v>423321</v>
      </c>
      <c r="B70" s="68" t="s">
        <v>59</v>
      </c>
      <c r="C70" s="69">
        <v>236</v>
      </c>
      <c r="D70" s="69">
        <v>25</v>
      </c>
      <c r="E70" s="66">
        <f t="shared" si="1"/>
        <v>10.59322033898305</v>
      </c>
    </row>
    <row r="71" spans="1:5" ht="18">
      <c r="A71" s="68">
        <v>423322</v>
      </c>
      <c r="B71" s="68" t="s">
        <v>60</v>
      </c>
      <c r="C71" s="69">
        <v>200</v>
      </c>
      <c r="D71" s="69">
        <v>42</v>
      </c>
      <c r="E71" s="66">
        <f t="shared" si="1"/>
        <v>21</v>
      </c>
    </row>
    <row r="72" spans="1:5" ht="18">
      <c r="A72" s="68">
        <v>423391</v>
      </c>
      <c r="B72" s="68" t="s">
        <v>61</v>
      </c>
      <c r="C72" s="69">
        <v>100</v>
      </c>
      <c r="D72" s="69">
        <v>0</v>
      </c>
      <c r="E72" s="66">
        <f t="shared" si="1"/>
        <v>0</v>
      </c>
    </row>
    <row r="73" spans="1:5" ht="18">
      <c r="A73" s="68">
        <v>423418</v>
      </c>
      <c r="B73" s="68" t="s">
        <v>186</v>
      </c>
      <c r="C73" s="69">
        <v>334</v>
      </c>
      <c r="D73" s="69">
        <v>65</v>
      </c>
      <c r="E73" s="66">
        <f t="shared" si="1"/>
        <v>19.46107784431138</v>
      </c>
    </row>
    <row r="74" spans="1:5" ht="36">
      <c r="A74" s="68">
        <v>423419</v>
      </c>
      <c r="B74" s="68" t="s">
        <v>218</v>
      </c>
      <c r="C74" s="69">
        <v>5583</v>
      </c>
      <c r="D74" s="69">
        <v>370</v>
      </c>
      <c r="E74" s="66">
        <f t="shared" si="1"/>
        <v>6.627261329034568</v>
      </c>
    </row>
    <row r="75" spans="1:5" ht="18">
      <c r="A75" s="68">
        <v>423422</v>
      </c>
      <c r="B75" s="68" t="s">
        <v>208</v>
      </c>
      <c r="C75" s="69">
        <v>5429</v>
      </c>
      <c r="D75" s="69">
        <v>67</v>
      </c>
      <c r="E75" s="66">
        <f t="shared" si="1"/>
        <v>1.2341130963345</v>
      </c>
    </row>
    <row r="76" spans="1:5" ht="18">
      <c r="A76" s="68">
        <v>423432</v>
      </c>
      <c r="B76" s="68" t="s">
        <v>214</v>
      </c>
      <c r="C76" s="69">
        <v>370</v>
      </c>
      <c r="D76" s="69">
        <v>20</v>
      </c>
      <c r="E76" s="66">
        <f t="shared" si="1"/>
        <v>5.405405405405405</v>
      </c>
    </row>
    <row r="77" spans="1:5" ht="18">
      <c r="A77" s="68">
        <v>423521</v>
      </c>
      <c r="B77" s="68" t="s">
        <v>62</v>
      </c>
      <c r="C77" s="69">
        <v>750</v>
      </c>
      <c r="D77" s="69">
        <v>675</v>
      </c>
      <c r="E77" s="97">
        <f t="shared" si="1"/>
        <v>90</v>
      </c>
    </row>
    <row r="78" spans="1:5" ht="21.75" customHeight="1">
      <c r="A78" s="75">
        <v>423591</v>
      </c>
      <c r="B78" s="75" t="s">
        <v>202</v>
      </c>
      <c r="C78" s="69">
        <v>5065</v>
      </c>
      <c r="D78" s="69">
        <v>2555</v>
      </c>
      <c r="E78" s="66">
        <f t="shared" si="1"/>
        <v>50.444225074037504</v>
      </c>
    </row>
    <row r="79" spans="1:5" ht="18">
      <c r="A79" s="68">
        <v>423592</v>
      </c>
      <c r="B79" s="68" t="s">
        <v>63</v>
      </c>
      <c r="C79" s="69">
        <v>300</v>
      </c>
      <c r="D79" s="69">
        <v>254</v>
      </c>
      <c r="E79" s="97">
        <f t="shared" si="1"/>
        <v>84.66666666666667</v>
      </c>
    </row>
    <row r="80" spans="1:5" ht="18">
      <c r="A80" s="68">
        <v>4235921</v>
      </c>
      <c r="B80" s="68" t="s">
        <v>64</v>
      </c>
      <c r="C80" s="69">
        <v>5357</v>
      </c>
      <c r="D80" s="69">
        <v>2137</v>
      </c>
      <c r="E80" s="66">
        <f t="shared" si="1"/>
        <v>39.89173044614523</v>
      </c>
    </row>
    <row r="81" spans="1:5" ht="18">
      <c r="A81" s="68">
        <v>4235922</v>
      </c>
      <c r="B81" s="68" t="s">
        <v>65</v>
      </c>
      <c r="C81" s="69">
        <v>687</v>
      </c>
      <c r="D81" s="69">
        <v>407</v>
      </c>
      <c r="E81" s="66">
        <f t="shared" si="1"/>
        <v>59.243085880640464</v>
      </c>
    </row>
    <row r="82" spans="1:5" ht="18">
      <c r="A82" s="68">
        <v>423593</v>
      </c>
      <c r="B82" s="68" t="s">
        <v>129</v>
      </c>
      <c r="C82" s="69">
        <v>304</v>
      </c>
      <c r="D82" s="69">
        <v>237</v>
      </c>
      <c r="E82" s="66">
        <f t="shared" si="1"/>
        <v>77.96052631578947</v>
      </c>
    </row>
    <row r="83" spans="1:5" ht="18">
      <c r="A83" s="68">
        <v>423612</v>
      </c>
      <c r="B83" s="68" t="s">
        <v>200</v>
      </c>
      <c r="C83" s="69">
        <v>161</v>
      </c>
      <c r="D83" s="69">
        <v>10</v>
      </c>
      <c r="E83" s="66">
        <f t="shared" si="1"/>
        <v>6.211180124223603</v>
      </c>
    </row>
    <row r="84" spans="1:5" s="32" customFormat="1" ht="18">
      <c r="A84" s="68">
        <v>423711</v>
      </c>
      <c r="B84" s="68" t="s">
        <v>244</v>
      </c>
      <c r="C84" s="69">
        <v>200</v>
      </c>
      <c r="D84" s="69">
        <v>83</v>
      </c>
      <c r="E84" s="66">
        <f t="shared" si="1"/>
        <v>41.5</v>
      </c>
    </row>
    <row r="85" spans="1:5" ht="18">
      <c r="A85" s="68">
        <v>423911</v>
      </c>
      <c r="B85" s="68" t="s">
        <v>191</v>
      </c>
      <c r="C85" s="69">
        <v>300</v>
      </c>
      <c r="D85" s="69">
        <v>87</v>
      </c>
      <c r="E85" s="97">
        <f t="shared" si="1"/>
        <v>28.999999999999996</v>
      </c>
    </row>
    <row r="86" spans="1:5" ht="18">
      <c r="A86" s="68">
        <v>4239111</v>
      </c>
      <c r="B86" s="68" t="s">
        <v>66</v>
      </c>
      <c r="C86" s="69">
        <v>2170</v>
      </c>
      <c r="D86" s="69">
        <v>1001</v>
      </c>
      <c r="E86" s="66">
        <f t="shared" si="1"/>
        <v>46.12903225806452</v>
      </c>
    </row>
    <row r="87" spans="1:5" ht="18">
      <c r="A87" s="68">
        <v>4239112</v>
      </c>
      <c r="B87" s="68" t="s">
        <v>165</v>
      </c>
      <c r="C87" s="69">
        <v>200</v>
      </c>
      <c r="D87" s="69">
        <v>91</v>
      </c>
      <c r="E87" s="66">
        <f t="shared" si="1"/>
        <v>45.5</v>
      </c>
    </row>
    <row r="88" spans="1:5" ht="18">
      <c r="A88" s="64">
        <v>424</v>
      </c>
      <c r="B88" s="64" t="s">
        <v>67</v>
      </c>
      <c r="C88" s="67">
        <v>5685</v>
      </c>
      <c r="D88" s="72">
        <f>D89+D90+D91</f>
        <v>2140</v>
      </c>
      <c r="E88" s="66">
        <f t="shared" si="1"/>
        <v>37.6429199648197</v>
      </c>
    </row>
    <row r="89" spans="1:5" ht="21.75" customHeight="1">
      <c r="A89" s="68">
        <v>424341</v>
      </c>
      <c r="B89" s="68" t="s">
        <v>134</v>
      </c>
      <c r="C89" s="69">
        <v>4382</v>
      </c>
      <c r="D89" s="69">
        <v>1654</v>
      </c>
      <c r="E89" s="66">
        <f t="shared" si="1"/>
        <v>37.74532177088087</v>
      </c>
    </row>
    <row r="90" spans="1:5" ht="21.75" customHeight="1">
      <c r="A90" s="68">
        <v>424351</v>
      </c>
      <c r="B90" s="75" t="s">
        <v>162</v>
      </c>
      <c r="C90" s="69">
        <v>718</v>
      </c>
      <c r="D90" s="76">
        <v>46</v>
      </c>
      <c r="E90" s="66">
        <f t="shared" si="1"/>
        <v>6.406685236768802</v>
      </c>
    </row>
    <row r="91" spans="1:5" ht="21.75" customHeight="1">
      <c r="A91" s="68">
        <v>424911</v>
      </c>
      <c r="B91" s="68" t="s">
        <v>68</v>
      </c>
      <c r="C91" s="69">
        <v>585</v>
      </c>
      <c r="D91" s="69">
        <v>440</v>
      </c>
      <c r="E91" s="66">
        <f t="shared" si="1"/>
        <v>75.21367521367522</v>
      </c>
    </row>
    <row r="92" spans="1:5" ht="21.75" customHeight="1">
      <c r="A92" s="64">
        <v>425</v>
      </c>
      <c r="B92" s="64" t="s">
        <v>166</v>
      </c>
      <c r="C92" s="67">
        <v>15683</v>
      </c>
      <c r="D92" s="67">
        <v>2500</v>
      </c>
      <c r="E92" s="66">
        <f t="shared" si="1"/>
        <v>15.94082764777147</v>
      </c>
    </row>
    <row r="93" spans="1:5" ht="18">
      <c r="A93" s="68">
        <v>425111</v>
      </c>
      <c r="B93" s="68" t="s">
        <v>135</v>
      </c>
      <c r="C93" s="69">
        <v>300</v>
      </c>
      <c r="D93" s="69">
        <v>0</v>
      </c>
      <c r="E93" s="66">
        <f t="shared" si="1"/>
        <v>0</v>
      </c>
    </row>
    <row r="94" spans="1:5" ht="18">
      <c r="A94" s="68">
        <v>425112</v>
      </c>
      <c r="B94" s="68" t="s">
        <v>69</v>
      </c>
      <c r="C94" s="69">
        <v>300</v>
      </c>
      <c r="D94" s="69">
        <v>0</v>
      </c>
      <c r="E94" s="66">
        <f t="shared" si="1"/>
        <v>0</v>
      </c>
    </row>
    <row r="95" spans="1:5" ht="18">
      <c r="A95" s="68">
        <v>425113</v>
      </c>
      <c r="B95" s="68" t="s">
        <v>70</v>
      </c>
      <c r="C95" s="69">
        <v>448</v>
      </c>
      <c r="D95" s="69">
        <v>148</v>
      </c>
      <c r="E95" s="66">
        <f t="shared" si="1"/>
        <v>33.035714285714285</v>
      </c>
    </row>
    <row r="96" spans="1:5" ht="18">
      <c r="A96" s="68">
        <v>425114</v>
      </c>
      <c r="B96" s="75" t="s">
        <v>113</v>
      </c>
      <c r="C96" s="69">
        <v>300</v>
      </c>
      <c r="D96" s="69">
        <v>0</v>
      </c>
      <c r="E96" s="66">
        <f t="shared" si="1"/>
        <v>0</v>
      </c>
    </row>
    <row r="97" spans="1:5" ht="18">
      <c r="A97" s="68">
        <v>425115</v>
      </c>
      <c r="B97" s="68" t="s">
        <v>152</v>
      </c>
      <c r="C97" s="69">
        <v>360</v>
      </c>
      <c r="D97" s="69">
        <v>14</v>
      </c>
      <c r="E97" s="66">
        <f t="shared" si="1"/>
        <v>3.888888888888889</v>
      </c>
    </row>
    <row r="98" spans="1:5" ht="18">
      <c r="A98" s="68">
        <v>425116</v>
      </c>
      <c r="B98" s="68" t="s">
        <v>178</v>
      </c>
      <c r="C98" s="69">
        <v>399</v>
      </c>
      <c r="D98" s="69">
        <v>39</v>
      </c>
      <c r="E98" s="66">
        <f t="shared" si="1"/>
        <v>9.774436090225564</v>
      </c>
    </row>
    <row r="99" spans="1:5" ht="18">
      <c r="A99" s="68">
        <v>425117</v>
      </c>
      <c r="B99" s="68" t="s">
        <v>177</v>
      </c>
      <c r="C99" s="69">
        <v>300</v>
      </c>
      <c r="D99" s="69">
        <v>0</v>
      </c>
      <c r="E99" s="66">
        <f t="shared" si="1"/>
        <v>0</v>
      </c>
    </row>
    <row r="100" spans="1:5" ht="18">
      <c r="A100" s="68">
        <v>425118</v>
      </c>
      <c r="B100" s="68" t="s">
        <v>71</v>
      </c>
      <c r="C100" s="69">
        <v>369</v>
      </c>
      <c r="D100" s="69">
        <v>32</v>
      </c>
      <c r="E100" s="66">
        <f t="shared" si="1"/>
        <v>8.672086720867208</v>
      </c>
    </row>
    <row r="101" spans="1:5" ht="18">
      <c r="A101" s="68">
        <v>425119</v>
      </c>
      <c r="B101" s="68" t="s">
        <v>220</v>
      </c>
      <c r="C101" s="69">
        <v>540</v>
      </c>
      <c r="D101" s="69">
        <v>10</v>
      </c>
      <c r="E101" s="66">
        <f t="shared" si="1"/>
        <v>1.8518518518518516</v>
      </c>
    </row>
    <row r="102" spans="1:5" ht="18">
      <c r="A102" s="68">
        <v>425211</v>
      </c>
      <c r="B102" s="68" t="s">
        <v>158</v>
      </c>
      <c r="C102" s="69">
        <v>746</v>
      </c>
      <c r="D102" s="69">
        <v>325</v>
      </c>
      <c r="E102" s="66">
        <f t="shared" si="1"/>
        <v>43.5656836461126</v>
      </c>
    </row>
    <row r="103" spans="1:5" ht="18">
      <c r="A103" s="68">
        <v>425213</v>
      </c>
      <c r="B103" s="68" t="s">
        <v>223</v>
      </c>
      <c r="C103" s="69">
        <v>180</v>
      </c>
      <c r="D103" s="69">
        <v>10</v>
      </c>
      <c r="E103" s="66">
        <f t="shared" si="1"/>
        <v>5.555555555555555</v>
      </c>
    </row>
    <row r="104" spans="1:5" ht="18">
      <c r="A104" s="68">
        <v>425221</v>
      </c>
      <c r="B104" s="68" t="s">
        <v>174</v>
      </c>
      <c r="C104" s="69">
        <v>300</v>
      </c>
      <c r="D104" s="69">
        <v>32</v>
      </c>
      <c r="E104" s="66">
        <f t="shared" si="1"/>
        <v>10.666666666666668</v>
      </c>
    </row>
    <row r="105" spans="1:5" ht="18">
      <c r="A105" s="68">
        <v>425222</v>
      </c>
      <c r="B105" s="68" t="s">
        <v>221</v>
      </c>
      <c r="C105" s="69">
        <v>211</v>
      </c>
      <c r="D105" s="69">
        <v>16</v>
      </c>
      <c r="E105" s="66">
        <f t="shared" si="1"/>
        <v>7.5829383886255926</v>
      </c>
    </row>
    <row r="106" spans="1:5" ht="18">
      <c r="A106" s="68">
        <v>425223</v>
      </c>
      <c r="B106" s="68" t="s">
        <v>182</v>
      </c>
      <c r="C106" s="69">
        <v>240</v>
      </c>
      <c r="D106" s="69">
        <v>0</v>
      </c>
      <c r="E106" s="66">
        <f t="shared" si="1"/>
        <v>0</v>
      </c>
    </row>
    <row r="107" spans="1:5" ht="36">
      <c r="A107" s="68">
        <v>425225</v>
      </c>
      <c r="B107" s="68" t="s">
        <v>175</v>
      </c>
      <c r="C107" s="69">
        <v>120</v>
      </c>
      <c r="D107" s="69">
        <v>0</v>
      </c>
      <c r="E107" s="66">
        <f t="shared" si="1"/>
        <v>0</v>
      </c>
    </row>
    <row r="108" spans="1:5" ht="18">
      <c r="A108" s="68">
        <v>425227</v>
      </c>
      <c r="B108" s="68" t="s">
        <v>176</v>
      </c>
      <c r="C108" s="69">
        <v>120</v>
      </c>
      <c r="D108" s="69">
        <v>0</v>
      </c>
      <c r="E108" s="66">
        <f t="shared" si="1"/>
        <v>0</v>
      </c>
    </row>
    <row r="109" spans="1:5" ht="18">
      <c r="A109" s="68">
        <v>425229</v>
      </c>
      <c r="B109" s="68" t="s">
        <v>112</v>
      </c>
      <c r="C109" s="69">
        <v>483</v>
      </c>
      <c r="D109" s="69">
        <v>218</v>
      </c>
      <c r="E109" s="66">
        <f t="shared" si="1"/>
        <v>45.13457556935818</v>
      </c>
    </row>
    <row r="110" spans="1:5" ht="18">
      <c r="A110" s="75">
        <v>425251</v>
      </c>
      <c r="B110" s="68" t="s">
        <v>72</v>
      </c>
      <c r="C110" s="69">
        <v>360</v>
      </c>
      <c r="D110" s="69">
        <v>0</v>
      </c>
      <c r="E110" s="66">
        <f t="shared" si="1"/>
        <v>0</v>
      </c>
    </row>
    <row r="111" spans="1:5" ht="18">
      <c r="A111" s="75">
        <v>425252</v>
      </c>
      <c r="B111" s="68" t="s">
        <v>219</v>
      </c>
      <c r="C111" s="69">
        <v>5317</v>
      </c>
      <c r="D111" s="69">
        <v>1096</v>
      </c>
      <c r="E111" s="66">
        <f t="shared" si="1"/>
        <v>20.61312770359225</v>
      </c>
    </row>
    <row r="112" spans="1:5" ht="36">
      <c r="A112" s="68">
        <v>425253</v>
      </c>
      <c r="B112" s="68" t="s">
        <v>209</v>
      </c>
      <c r="C112" s="69">
        <v>2798</v>
      </c>
      <c r="D112" s="69">
        <v>473</v>
      </c>
      <c r="E112" s="66">
        <f t="shared" si="1"/>
        <v>16.904932094353107</v>
      </c>
    </row>
    <row r="113" spans="1:5" ht="18">
      <c r="A113" s="75">
        <v>425281</v>
      </c>
      <c r="B113" s="68" t="s">
        <v>73</v>
      </c>
      <c r="C113" s="69">
        <v>1012</v>
      </c>
      <c r="D113" s="69">
        <v>52</v>
      </c>
      <c r="E113" s="66">
        <f t="shared" si="1"/>
        <v>5.138339920948617</v>
      </c>
    </row>
    <row r="114" spans="1:5" ht="18">
      <c r="A114" s="68">
        <v>425291</v>
      </c>
      <c r="B114" s="68" t="s">
        <v>222</v>
      </c>
      <c r="C114" s="69">
        <v>480</v>
      </c>
      <c r="D114" s="69">
        <v>7</v>
      </c>
      <c r="E114" s="66">
        <f t="shared" si="1"/>
        <v>1.4583333333333333</v>
      </c>
    </row>
    <row r="115" spans="1:5" ht="18">
      <c r="A115" s="77">
        <v>426</v>
      </c>
      <c r="B115" s="64" t="s">
        <v>74</v>
      </c>
      <c r="C115" s="70">
        <v>1412916.2000000002</v>
      </c>
      <c r="D115" s="70">
        <v>556181</v>
      </c>
      <c r="E115" s="66">
        <f t="shared" si="1"/>
        <v>39.364047209593885</v>
      </c>
    </row>
    <row r="116" spans="1:5" ht="18">
      <c r="A116" s="68">
        <v>426111</v>
      </c>
      <c r="B116" s="68" t="s">
        <v>75</v>
      </c>
      <c r="C116" s="69">
        <v>3142</v>
      </c>
      <c r="D116" s="69">
        <v>1538</v>
      </c>
      <c r="E116" s="66">
        <f t="shared" si="1"/>
        <v>48.94971355824316</v>
      </c>
    </row>
    <row r="117" spans="1:5" ht="18">
      <c r="A117" s="68">
        <v>426121</v>
      </c>
      <c r="B117" s="75" t="s">
        <v>210</v>
      </c>
      <c r="C117" s="69">
        <v>270</v>
      </c>
      <c r="D117" s="69">
        <v>90</v>
      </c>
      <c r="E117" s="66">
        <f t="shared" si="1"/>
        <v>33.33333333333333</v>
      </c>
    </row>
    <row r="118" spans="1:5" ht="18">
      <c r="A118" s="68">
        <v>426124</v>
      </c>
      <c r="B118" s="68" t="s">
        <v>211</v>
      </c>
      <c r="C118" s="69">
        <v>240</v>
      </c>
      <c r="D118" s="69">
        <v>0</v>
      </c>
      <c r="E118" s="66">
        <f t="shared" si="1"/>
        <v>0</v>
      </c>
    </row>
    <row r="119" spans="1:5" ht="54">
      <c r="A119" s="68">
        <v>426191</v>
      </c>
      <c r="B119" s="78" t="s">
        <v>185</v>
      </c>
      <c r="C119" s="69">
        <v>300</v>
      </c>
      <c r="D119" s="69">
        <v>0</v>
      </c>
      <c r="E119" s="66">
        <f t="shared" si="1"/>
        <v>0</v>
      </c>
    </row>
    <row r="120" spans="1:5" ht="18">
      <c r="A120" s="68">
        <v>426211</v>
      </c>
      <c r="B120" s="68" t="s">
        <v>76</v>
      </c>
      <c r="C120" s="69">
        <v>60</v>
      </c>
      <c r="D120" s="69">
        <v>0</v>
      </c>
      <c r="E120" s="66">
        <f t="shared" si="1"/>
        <v>0</v>
      </c>
    </row>
    <row r="121" spans="1:5" ht="18">
      <c r="A121" s="68">
        <v>426221</v>
      </c>
      <c r="B121" s="68" t="s">
        <v>150</v>
      </c>
      <c r="C121" s="69">
        <v>99.6</v>
      </c>
      <c r="D121" s="69">
        <v>0</v>
      </c>
      <c r="E121" s="66">
        <f t="shared" si="1"/>
        <v>0</v>
      </c>
    </row>
    <row r="122" spans="1:5" ht="18">
      <c r="A122" s="68">
        <v>426311</v>
      </c>
      <c r="B122" s="68" t="s">
        <v>77</v>
      </c>
      <c r="C122" s="69">
        <v>504</v>
      </c>
      <c r="D122" s="69">
        <v>375</v>
      </c>
      <c r="E122" s="66">
        <f t="shared" si="1"/>
        <v>74.40476190476191</v>
      </c>
    </row>
    <row r="123" spans="1:5" ht="19.5" customHeight="1">
      <c r="A123" s="68">
        <v>426312</v>
      </c>
      <c r="B123" s="68" t="s">
        <v>136</v>
      </c>
      <c r="C123" s="69">
        <v>390</v>
      </c>
      <c r="D123" s="69">
        <v>28</v>
      </c>
      <c r="E123" s="66">
        <f t="shared" si="1"/>
        <v>7.179487179487179</v>
      </c>
    </row>
    <row r="124" spans="1:5" ht="19.5" customHeight="1">
      <c r="A124" s="68">
        <v>426411</v>
      </c>
      <c r="B124" s="68" t="s">
        <v>151</v>
      </c>
      <c r="C124" s="69">
        <v>2490</v>
      </c>
      <c r="D124" s="69">
        <v>1600</v>
      </c>
      <c r="E124" s="66">
        <f aca="true" t="shared" si="2" ref="E124:E186">D124/C124*100</f>
        <v>64.2570281124498</v>
      </c>
    </row>
    <row r="125" spans="1:5" ht="19.5" customHeight="1">
      <c r="A125" s="68">
        <v>426413</v>
      </c>
      <c r="B125" s="68" t="s">
        <v>78</v>
      </c>
      <c r="C125" s="69">
        <v>480</v>
      </c>
      <c r="D125" s="69">
        <v>0</v>
      </c>
      <c r="E125" s="66">
        <f t="shared" si="2"/>
        <v>0</v>
      </c>
    </row>
    <row r="126" spans="1:5" ht="18">
      <c r="A126" s="68">
        <v>426491</v>
      </c>
      <c r="B126" s="68" t="s">
        <v>79</v>
      </c>
      <c r="C126" s="69">
        <v>480</v>
      </c>
      <c r="D126" s="69">
        <v>72</v>
      </c>
      <c r="E126" s="66">
        <f t="shared" si="2"/>
        <v>15</v>
      </c>
    </row>
    <row r="127" spans="1:5" ht="18">
      <c r="A127" s="68">
        <v>426531</v>
      </c>
      <c r="B127" s="75" t="s">
        <v>114</v>
      </c>
      <c r="C127" s="69">
        <v>240</v>
      </c>
      <c r="D127" s="69">
        <v>0</v>
      </c>
      <c r="E127" s="66">
        <f t="shared" si="2"/>
        <v>0</v>
      </c>
    </row>
    <row r="128" spans="1:5" ht="18">
      <c r="A128" s="68">
        <v>426541</v>
      </c>
      <c r="B128" s="75" t="s">
        <v>115</v>
      </c>
      <c r="C128" s="69">
        <v>240</v>
      </c>
      <c r="D128" s="69">
        <v>0</v>
      </c>
      <c r="E128" s="66">
        <f t="shared" si="2"/>
        <v>0</v>
      </c>
    </row>
    <row r="129" spans="1:5" ht="18">
      <c r="A129" s="68">
        <v>426591</v>
      </c>
      <c r="B129" s="75" t="s">
        <v>137</v>
      </c>
      <c r="C129" s="69">
        <v>351</v>
      </c>
      <c r="D129" s="69">
        <v>330</v>
      </c>
      <c r="E129" s="66">
        <f t="shared" si="2"/>
        <v>94.01709401709401</v>
      </c>
    </row>
    <row r="130" spans="1:5" ht="18">
      <c r="A130" s="68">
        <v>426711</v>
      </c>
      <c r="B130" s="68" t="s">
        <v>138</v>
      </c>
      <c r="C130" s="69">
        <v>2451</v>
      </c>
      <c r="D130" s="69">
        <v>1043</v>
      </c>
      <c r="E130" s="66">
        <f t="shared" si="2"/>
        <v>42.55405956752346</v>
      </c>
    </row>
    <row r="131" spans="1:5" ht="18">
      <c r="A131" s="68">
        <v>4267111</v>
      </c>
      <c r="B131" s="68" t="s">
        <v>139</v>
      </c>
      <c r="C131" s="69">
        <v>2566</v>
      </c>
      <c r="D131" s="69">
        <v>887</v>
      </c>
      <c r="E131" s="66">
        <f t="shared" si="2"/>
        <v>34.567420109119254</v>
      </c>
    </row>
    <row r="132" spans="1:5" ht="18">
      <c r="A132" s="68">
        <v>4267112</v>
      </c>
      <c r="B132" s="68" t="s">
        <v>80</v>
      </c>
      <c r="C132" s="69">
        <v>1200</v>
      </c>
      <c r="D132" s="69">
        <v>72</v>
      </c>
      <c r="E132" s="66">
        <f t="shared" si="2"/>
        <v>6</v>
      </c>
    </row>
    <row r="133" spans="1:5" ht="18">
      <c r="A133" s="68">
        <v>426721</v>
      </c>
      <c r="B133" s="75" t="s">
        <v>116</v>
      </c>
      <c r="C133" s="69">
        <v>24584</v>
      </c>
      <c r="D133" s="69">
        <v>8458</v>
      </c>
      <c r="E133" s="66">
        <f t="shared" si="2"/>
        <v>34.40449072567524</v>
      </c>
    </row>
    <row r="134" spans="1:5" ht="18">
      <c r="A134" s="68">
        <v>426731</v>
      </c>
      <c r="B134" s="75" t="s">
        <v>205</v>
      </c>
      <c r="C134" s="69">
        <v>1331552</v>
      </c>
      <c r="D134" s="69">
        <v>531962</v>
      </c>
      <c r="E134" s="66">
        <f t="shared" si="2"/>
        <v>39.95052389993031</v>
      </c>
    </row>
    <row r="135" spans="1:5" ht="18">
      <c r="A135" s="68">
        <v>426741</v>
      </c>
      <c r="B135" s="75" t="s">
        <v>117</v>
      </c>
      <c r="C135" s="69">
        <v>14777</v>
      </c>
      <c r="D135" s="69">
        <v>2896</v>
      </c>
      <c r="E135" s="66">
        <f t="shared" si="2"/>
        <v>19.598023956148065</v>
      </c>
    </row>
    <row r="136" spans="1:5" ht="18">
      <c r="A136" s="68">
        <v>426751</v>
      </c>
      <c r="B136" s="75" t="s">
        <v>155</v>
      </c>
      <c r="C136" s="69">
        <v>24</v>
      </c>
      <c r="D136" s="69">
        <v>0</v>
      </c>
      <c r="E136" s="66">
        <f t="shared" si="2"/>
        <v>0</v>
      </c>
    </row>
    <row r="137" spans="1:5" ht="72">
      <c r="A137" s="68">
        <v>426791</v>
      </c>
      <c r="B137" s="75" t="s">
        <v>140</v>
      </c>
      <c r="C137" s="69">
        <v>3051</v>
      </c>
      <c r="D137" s="69">
        <v>1021</v>
      </c>
      <c r="E137" s="66">
        <f t="shared" si="2"/>
        <v>33.464437889216654</v>
      </c>
    </row>
    <row r="138" spans="1:5" ht="18">
      <c r="A138" s="68">
        <v>4267911</v>
      </c>
      <c r="B138" s="68" t="s">
        <v>141</v>
      </c>
      <c r="C138" s="69">
        <v>2330</v>
      </c>
      <c r="D138" s="69">
        <v>443</v>
      </c>
      <c r="E138" s="66">
        <f t="shared" si="2"/>
        <v>19.012875536480685</v>
      </c>
    </row>
    <row r="139" spans="1:5" ht="18">
      <c r="A139" s="68">
        <v>4267912</v>
      </c>
      <c r="B139" s="68" t="s">
        <v>142</v>
      </c>
      <c r="C139" s="69">
        <v>960</v>
      </c>
      <c r="D139" s="69">
        <v>0</v>
      </c>
      <c r="E139" s="66">
        <f t="shared" si="2"/>
        <v>0</v>
      </c>
    </row>
    <row r="140" spans="1:5" ht="18">
      <c r="A140" s="68">
        <v>4267913</v>
      </c>
      <c r="B140" s="68" t="s">
        <v>130</v>
      </c>
      <c r="C140" s="69">
        <v>720</v>
      </c>
      <c r="D140" s="69">
        <v>45</v>
      </c>
      <c r="E140" s="66">
        <f t="shared" si="2"/>
        <v>6.25</v>
      </c>
    </row>
    <row r="141" spans="1:5" ht="18">
      <c r="A141" s="68">
        <v>4267914</v>
      </c>
      <c r="B141" s="68" t="s">
        <v>81</v>
      </c>
      <c r="C141" s="69">
        <v>1258</v>
      </c>
      <c r="D141" s="69">
        <v>363</v>
      </c>
      <c r="E141" s="66">
        <f t="shared" si="2"/>
        <v>28.855325914149443</v>
      </c>
    </row>
    <row r="142" spans="1:5" ht="18">
      <c r="A142" s="68">
        <v>4267915</v>
      </c>
      <c r="B142" s="68" t="s">
        <v>143</v>
      </c>
      <c r="C142" s="69">
        <v>480</v>
      </c>
      <c r="D142" s="69">
        <v>86</v>
      </c>
      <c r="E142" s="66">
        <f t="shared" si="2"/>
        <v>17.916666666666668</v>
      </c>
    </row>
    <row r="143" spans="1:5" ht="18">
      <c r="A143" s="68">
        <v>4267916</v>
      </c>
      <c r="B143" s="68" t="s">
        <v>144</v>
      </c>
      <c r="C143" s="69">
        <v>4942</v>
      </c>
      <c r="D143" s="69">
        <v>1460</v>
      </c>
      <c r="E143" s="66">
        <f t="shared" si="2"/>
        <v>29.54269526507487</v>
      </c>
    </row>
    <row r="144" spans="1:5" ht="18">
      <c r="A144" s="68">
        <v>4267917</v>
      </c>
      <c r="B144" s="68" t="s">
        <v>145</v>
      </c>
      <c r="C144" s="69">
        <v>6235</v>
      </c>
      <c r="D144" s="69">
        <v>1722</v>
      </c>
      <c r="E144" s="66">
        <f t="shared" si="2"/>
        <v>27.618283881315158</v>
      </c>
    </row>
    <row r="145" spans="1:5" ht="18">
      <c r="A145" s="68">
        <v>426811</v>
      </c>
      <c r="B145" s="68" t="s">
        <v>179</v>
      </c>
      <c r="C145" s="69">
        <v>1057</v>
      </c>
      <c r="D145" s="69">
        <v>109</v>
      </c>
      <c r="E145" s="66">
        <f t="shared" si="2"/>
        <v>10.312204351939451</v>
      </c>
    </row>
    <row r="146" spans="1:5" ht="36">
      <c r="A146" s="68">
        <v>426812</v>
      </c>
      <c r="B146" s="75" t="s">
        <v>120</v>
      </c>
      <c r="C146" s="69">
        <v>180</v>
      </c>
      <c r="D146" s="69">
        <v>34</v>
      </c>
      <c r="E146" s="66">
        <f t="shared" si="2"/>
        <v>18.88888888888889</v>
      </c>
    </row>
    <row r="147" spans="1:5" ht="18">
      <c r="A147" s="68">
        <v>426819</v>
      </c>
      <c r="B147" s="75" t="s">
        <v>147</v>
      </c>
      <c r="C147" s="69">
        <v>180</v>
      </c>
      <c r="D147" s="69">
        <v>26</v>
      </c>
      <c r="E147" s="66">
        <f t="shared" si="2"/>
        <v>14.444444444444443</v>
      </c>
    </row>
    <row r="148" spans="1:5" ht="18">
      <c r="A148" s="68">
        <v>426821</v>
      </c>
      <c r="B148" s="79" t="s">
        <v>180</v>
      </c>
      <c r="C148" s="69">
        <v>761</v>
      </c>
      <c r="D148" s="69">
        <v>221</v>
      </c>
      <c r="E148" s="66">
        <f t="shared" si="2"/>
        <v>29.0407358738502</v>
      </c>
    </row>
    <row r="149" spans="1:5" ht="36">
      <c r="A149" s="68">
        <v>426822</v>
      </c>
      <c r="B149" s="79" t="s">
        <v>146</v>
      </c>
      <c r="C149" s="69">
        <v>1213</v>
      </c>
      <c r="D149" s="69">
        <v>430</v>
      </c>
      <c r="E149" s="66">
        <f t="shared" si="2"/>
        <v>35.449299258037925</v>
      </c>
    </row>
    <row r="150" spans="1:5" ht="36">
      <c r="A150" s="68">
        <v>426829</v>
      </c>
      <c r="B150" s="79" t="s">
        <v>241</v>
      </c>
      <c r="C150" s="69">
        <v>99.6</v>
      </c>
      <c r="D150" s="69">
        <v>17</v>
      </c>
      <c r="E150" s="66">
        <f t="shared" si="2"/>
        <v>17.06827309236948</v>
      </c>
    </row>
    <row r="151" spans="1:5" ht="36">
      <c r="A151" s="68">
        <v>426911</v>
      </c>
      <c r="B151" s="68" t="s">
        <v>188</v>
      </c>
      <c r="C151" s="69">
        <v>478</v>
      </c>
      <c r="D151" s="69">
        <v>95</v>
      </c>
      <c r="E151" s="66">
        <f t="shared" si="2"/>
        <v>19.874476987447697</v>
      </c>
    </row>
    <row r="152" spans="1:5" ht="18">
      <c r="A152" s="68">
        <v>426912</v>
      </c>
      <c r="B152" s="75" t="s">
        <v>118</v>
      </c>
      <c r="C152" s="69">
        <v>390</v>
      </c>
      <c r="D152" s="69">
        <v>14</v>
      </c>
      <c r="E152" s="66">
        <f t="shared" si="2"/>
        <v>3.5897435897435894</v>
      </c>
    </row>
    <row r="153" spans="1:5" ht="18">
      <c r="A153" s="68">
        <v>426913</v>
      </c>
      <c r="B153" s="75" t="s">
        <v>121</v>
      </c>
      <c r="C153" s="69">
        <v>390</v>
      </c>
      <c r="D153" s="69">
        <v>62</v>
      </c>
      <c r="E153" s="66">
        <f t="shared" si="2"/>
        <v>15.897435897435896</v>
      </c>
    </row>
    <row r="154" spans="1:5" ht="18">
      <c r="A154" s="68">
        <v>426914</v>
      </c>
      <c r="B154" s="75" t="s">
        <v>119</v>
      </c>
      <c r="C154" s="69">
        <v>72</v>
      </c>
      <c r="D154" s="69">
        <v>0</v>
      </c>
      <c r="E154" s="66">
        <f t="shared" si="2"/>
        <v>0</v>
      </c>
    </row>
    <row r="155" spans="1:5" ht="18">
      <c r="A155" s="68">
        <v>426915</v>
      </c>
      <c r="B155" s="75" t="s">
        <v>189</v>
      </c>
      <c r="C155" s="69">
        <v>390</v>
      </c>
      <c r="D155" s="69">
        <v>286</v>
      </c>
      <c r="E155" s="66">
        <f t="shared" si="2"/>
        <v>73.33333333333333</v>
      </c>
    </row>
    <row r="156" spans="1:5" ht="36">
      <c r="A156" s="68">
        <v>426919</v>
      </c>
      <c r="B156" s="75" t="s">
        <v>148</v>
      </c>
      <c r="C156" s="69">
        <v>1289</v>
      </c>
      <c r="D156" s="69">
        <v>396</v>
      </c>
      <c r="E156" s="66">
        <f t="shared" si="2"/>
        <v>30.721489526764934</v>
      </c>
    </row>
    <row r="157" spans="1:5" ht="37.5" customHeight="1">
      <c r="A157" s="77">
        <v>44</v>
      </c>
      <c r="B157" s="99" t="s">
        <v>82</v>
      </c>
      <c r="C157" s="70">
        <v>400</v>
      </c>
      <c r="D157" s="70">
        <f>D158</f>
        <v>17</v>
      </c>
      <c r="E157" s="66">
        <f t="shared" si="2"/>
        <v>4.25</v>
      </c>
    </row>
    <row r="158" spans="1:5" ht="18">
      <c r="A158" s="77">
        <v>444</v>
      </c>
      <c r="B158" s="64" t="s">
        <v>83</v>
      </c>
      <c r="C158" s="70">
        <v>400</v>
      </c>
      <c r="D158" s="70">
        <f>D159+D160</f>
        <v>17</v>
      </c>
      <c r="E158" s="66">
        <f t="shared" si="2"/>
        <v>4.25</v>
      </c>
    </row>
    <row r="159" spans="1:5" ht="18">
      <c r="A159" s="75">
        <v>444111</v>
      </c>
      <c r="B159" s="68" t="s">
        <v>84</v>
      </c>
      <c r="C159" s="69">
        <v>100</v>
      </c>
      <c r="D159" s="69">
        <v>8</v>
      </c>
      <c r="E159" s="66">
        <f t="shared" si="2"/>
        <v>8</v>
      </c>
    </row>
    <row r="160" spans="1:5" ht="18">
      <c r="A160" s="75">
        <v>444211</v>
      </c>
      <c r="B160" s="68" t="s">
        <v>85</v>
      </c>
      <c r="C160" s="69">
        <v>300</v>
      </c>
      <c r="D160" s="69">
        <v>9</v>
      </c>
      <c r="E160" s="66">
        <f t="shared" si="2"/>
        <v>3</v>
      </c>
    </row>
    <row r="161" spans="1:5" ht="18">
      <c r="A161" s="77">
        <v>48</v>
      </c>
      <c r="B161" s="64" t="s">
        <v>86</v>
      </c>
      <c r="C161" s="67">
        <v>2745</v>
      </c>
      <c r="D161" s="67">
        <f>D162+D169</f>
        <v>531</v>
      </c>
      <c r="E161" s="66">
        <f t="shared" si="2"/>
        <v>19.34426229508197</v>
      </c>
    </row>
    <row r="162" spans="1:5" ht="18">
      <c r="A162" s="64">
        <v>482</v>
      </c>
      <c r="B162" s="64" t="s">
        <v>207</v>
      </c>
      <c r="C162" s="67">
        <v>1400</v>
      </c>
      <c r="D162" s="67">
        <f>D163+D164+D165+D166+D167+D168</f>
        <v>471</v>
      </c>
      <c r="E162" s="66">
        <f t="shared" si="2"/>
        <v>33.64285714285714</v>
      </c>
    </row>
    <row r="163" spans="1:5" ht="18">
      <c r="A163" s="75">
        <v>482141</v>
      </c>
      <c r="B163" s="68" t="s">
        <v>87</v>
      </c>
      <c r="C163" s="69">
        <v>200</v>
      </c>
      <c r="D163" s="69">
        <v>0</v>
      </c>
      <c r="E163" s="66">
        <f t="shared" si="2"/>
        <v>0</v>
      </c>
    </row>
    <row r="164" spans="1:5" ht="18">
      <c r="A164" s="75">
        <v>482211</v>
      </c>
      <c r="B164" s="68" t="s">
        <v>88</v>
      </c>
      <c r="C164" s="69">
        <v>150</v>
      </c>
      <c r="D164" s="69">
        <v>42</v>
      </c>
      <c r="E164" s="66">
        <f t="shared" si="2"/>
        <v>28.000000000000004</v>
      </c>
    </row>
    <row r="165" spans="1:5" ht="18">
      <c r="A165" s="75">
        <v>482241</v>
      </c>
      <c r="B165" s="68" t="s">
        <v>89</v>
      </c>
      <c r="C165" s="69">
        <v>100</v>
      </c>
      <c r="D165" s="69">
        <v>12</v>
      </c>
      <c r="E165" s="66">
        <f t="shared" si="2"/>
        <v>12</v>
      </c>
    </row>
    <row r="166" spans="1:5" ht="18">
      <c r="A166" s="68">
        <v>482251</v>
      </c>
      <c r="B166" s="68" t="s">
        <v>90</v>
      </c>
      <c r="C166" s="69">
        <v>500</v>
      </c>
      <c r="D166" s="69">
        <v>19</v>
      </c>
      <c r="E166" s="66">
        <f t="shared" si="2"/>
        <v>3.8</v>
      </c>
    </row>
    <row r="167" spans="1:5" ht="18">
      <c r="A167" s="68">
        <v>482294</v>
      </c>
      <c r="B167" s="68" t="s">
        <v>91</v>
      </c>
      <c r="C167" s="69">
        <v>400</v>
      </c>
      <c r="D167" s="69">
        <v>398</v>
      </c>
      <c r="E167" s="66">
        <f t="shared" si="2"/>
        <v>99.5</v>
      </c>
    </row>
    <row r="168" spans="1:5" ht="22.5" customHeight="1">
      <c r="A168" s="68">
        <v>482341</v>
      </c>
      <c r="B168" s="68" t="s">
        <v>92</v>
      </c>
      <c r="C168" s="69">
        <v>50</v>
      </c>
      <c r="D168" s="69">
        <v>0</v>
      </c>
      <c r="E168" s="66">
        <f t="shared" si="2"/>
        <v>0</v>
      </c>
    </row>
    <row r="169" spans="1:5" ht="22.5" customHeight="1">
      <c r="A169" s="77">
        <v>483</v>
      </c>
      <c r="B169" s="77" t="s">
        <v>124</v>
      </c>
      <c r="C169" s="67">
        <v>1345</v>
      </c>
      <c r="D169" s="67">
        <f>D170+D171+D172</f>
        <v>60</v>
      </c>
      <c r="E169" s="66">
        <f t="shared" si="2"/>
        <v>4.4609665427509295</v>
      </c>
    </row>
    <row r="170" spans="1:5" ht="18">
      <c r="A170" s="68">
        <v>483111</v>
      </c>
      <c r="B170" s="68" t="s">
        <v>93</v>
      </c>
      <c r="C170" s="69">
        <v>100</v>
      </c>
      <c r="D170" s="69">
        <v>0</v>
      </c>
      <c r="E170" s="66">
        <f t="shared" si="2"/>
        <v>0</v>
      </c>
    </row>
    <row r="171" spans="1:5" ht="18">
      <c r="A171" s="68">
        <v>483112</v>
      </c>
      <c r="B171" s="68" t="s">
        <v>109</v>
      </c>
      <c r="C171" s="69">
        <v>300</v>
      </c>
      <c r="D171" s="69">
        <v>60</v>
      </c>
      <c r="E171" s="66">
        <f t="shared" si="2"/>
        <v>20</v>
      </c>
    </row>
    <row r="172" spans="1:5" ht="18">
      <c r="A172" s="68">
        <v>483113</v>
      </c>
      <c r="B172" s="68" t="s">
        <v>206</v>
      </c>
      <c r="C172" s="69">
        <v>945</v>
      </c>
      <c r="D172" s="69">
        <v>0</v>
      </c>
      <c r="E172" s="66">
        <f t="shared" si="2"/>
        <v>0</v>
      </c>
    </row>
    <row r="173" spans="1:5" ht="18">
      <c r="A173" s="64">
        <v>5</v>
      </c>
      <c r="B173" s="64" t="s">
        <v>94</v>
      </c>
      <c r="C173" s="70">
        <v>6739</v>
      </c>
      <c r="D173" s="70">
        <f>D174</f>
        <v>236</v>
      </c>
      <c r="E173" s="66">
        <f t="shared" si="2"/>
        <v>3.5020032645793147</v>
      </c>
    </row>
    <row r="174" spans="1:5" ht="18">
      <c r="A174" s="64">
        <v>51</v>
      </c>
      <c r="B174" s="64" t="s">
        <v>95</v>
      </c>
      <c r="C174" s="70">
        <v>6739</v>
      </c>
      <c r="D174" s="70">
        <f>D175</f>
        <v>236</v>
      </c>
      <c r="E174" s="66">
        <f t="shared" si="2"/>
        <v>3.5020032645793147</v>
      </c>
    </row>
    <row r="175" spans="1:5" ht="18">
      <c r="A175" s="64">
        <v>512</v>
      </c>
      <c r="B175" s="64" t="s">
        <v>96</v>
      </c>
      <c r="C175" s="70">
        <v>6439</v>
      </c>
      <c r="D175" s="70">
        <f>D177+D179+D185+D190</f>
        <v>236</v>
      </c>
      <c r="E175" s="66">
        <f t="shared" si="2"/>
        <v>3.665165398353781</v>
      </c>
    </row>
    <row r="176" spans="1:5" ht="18">
      <c r="A176" s="44">
        <v>512111</v>
      </c>
      <c r="B176" s="98" t="s">
        <v>242</v>
      </c>
      <c r="C176" s="70">
        <v>0</v>
      </c>
      <c r="D176" s="70">
        <v>0</v>
      </c>
      <c r="E176" s="66"/>
    </row>
    <row r="177" spans="1:5" ht="18">
      <c r="A177" s="68">
        <v>512211</v>
      </c>
      <c r="B177" s="68" t="s">
        <v>97</v>
      </c>
      <c r="C177" s="69">
        <v>264</v>
      </c>
      <c r="D177" s="69">
        <v>29</v>
      </c>
      <c r="E177" s="66">
        <f t="shared" si="2"/>
        <v>10.984848484848484</v>
      </c>
    </row>
    <row r="178" spans="1:5" ht="18">
      <c r="A178" s="68">
        <v>512212</v>
      </c>
      <c r="B178" s="68" t="s">
        <v>161</v>
      </c>
      <c r="C178" s="69">
        <v>252</v>
      </c>
      <c r="D178" s="69">
        <v>0</v>
      </c>
      <c r="E178" s="66">
        <f t="shared" si="2"/>
        <v>0</v>
      </c>
    </row>
    <row r="179" spans="1:5" ht="18">
      <c r="A179" s="68">
        <v>512221</v>
      </c>
      <c r="B179" s="68" t="s">
        <v>98</v>
      </c>
      <c r="C179" s="69">
        <v>1020</v>
      </c>
      <c r="D179" s="69">
        <v>63</v>
      </c>
      <c r="E179" s="66">
        <f t="shared" si="2"/>
        <v>6.176470588235294</v>
      </c>
    </row>
    <row r="180" spans="1:5" ht="18">
      <c r="A180" s="68">
        <v>512222</v>
      </c>
      <c r="B180" s="68" t="s">
        <v>99</v>
      </c>
      <c r="C180" s="69">
        <v>510</v>
      </c>
      <c r="D180" s="69">
        <v>0</v>
      </c>
      <c r="E180" s="66">
        <f t="shared" si="2"/>
        <v>0</v>
      </c>
    </row>
    <row r="181" spans="1:5" ht="36">
      <c r="A181" s="68">
        <v>512231</v>
      </c>
      <c r="B181" s="68" t="s">
        <v>100</v>
      </c>
      <c r="C181" s="69">
        <v>480</v>
      </c>
      <c r="D181" s="69">
        <v>0</v>
      </c>
      <c r="E181" s="66">
        <f t="shared" si="2"/>
        <v>0</v>
      </c>
    </row>
    <row r="182" spans="1:5" ht="18">
      <c r="A182" s="68">
        <v>512232</v>
      </c>
      <c r="B182" s="68" t="s">
        <v>101</v>
      </c>
      <c r="C182" s="69">
        <v>48</v>
      </c>
      <c r="D182" s="69">
        <v>0</v>
      </c>
      <c r="E182" s="66">
        <f t="shared" si="2"/>
        <v>0</v>
      </c>
    </row>
    <row r="183" spans="1:5" ht="18">
      <c r="A183" s="68">
        <v>512233</v>
      </c>
      <c r="B183" s="68" t="s">
        <v>102</v>
      </c>
      <c r="C183" s="69">
        <v>30</v>
      </c>
      <c r="D183" s="69">
        <v>0</v>
      </c>
      <c r="E183" s="66">
        <f t="shared" si="2"/>
        <v>0</v>
      </c>
    </row>
    <row r="184" spans="1:5" ht="18">
      <c r="A184" s="68">
        <v>512251</v>
      </c>
      <c r="B184" s="68" t="s">
        <v>103</v>
      </c>
      <c r="C184" s="69">
        <v>204</v>
      </c>
      <c r="D184" s="69">
        <v>0</v>
      </c>
      <c r="E184" s="66">
        <f t="shared" si="2"/>
        <v>0</v>
      </c>
    </row>
    <row r="185" spans="1:5" ht="18">
      <c r="A185" s="68">
        <v>5122511</v>
      </c>
      <c r="B185" s="75" t="s">
        <v>160</v>
      </c>
      <c r="C185" s="69">
        <v>480</v>
      </c>
      <c r="D185" s="69">
        <v>55</v>
      </c>
      <c r="E185" s="66">
        <f t="shared" si="2"/>
        <v>11.458333333333332</v>
      </c>
    </row>
    <row r="186" spans="1:5" ht="18">
      <c r="A186" s="68">
        <v>512411</v>
      </c>
      <c r="B186" s="75" t="s">
        <v>149</v>
      </c>
      <c r="C186" s="69">
        <v>480</v>
      </c>
      <c r="D186" s="69">
        <v>0</v>
      </c>
      <c r="E186" s="66">
        <f t="shared" si="2"/>
        <v>0</v>
      </c>
    </row>
    <row r="187" spans="1:5" ht="18">
      <c r="A187" s="68">
        <v>512511</v>
      </c>
      <c r="B187" s="68" t="s">
        <v>104</v>
      </c>
      <c r="C187" s="69">
        <v>204</v>
      </c>
      <c r="D187" s="69">
        <v>0</v>
      </c>
      <c r="E187" s="66">
        <f aca="true" t="shared" si="3" ref="E187:E192">D187/C187*100</f>
        <v>0</v>
      </c>
    </row>
    <row r="188" spans="1:5" ht="18">
      <c r="A188" s="68">
        <v>512521</v>
      </c>
      <c r="B188" s="68" t="s">
        <v>105</v>
      </c>
      <c r="C188" s="69">
        <v>1700</v>
      </c>
      <c r="D188" s="69">
        <v>0</v>
      </c>
      <c r="E188" s="66">
        <f t="shared" si="3"/>
        <v>0</v>
      </c>
    </row>
    <row r="189" spans="1:5" ht="18">
      <c r="A189" s="68">
        <v>512531</v>
      </c>
      <c r="B189" s="75" t="s">
        <v>122</v>
      </c>
      <c r="C189" s="69">
        <v>360</v>
      </c>
      <c r="D189" s="69">
        <v>0</v>
      </c>
      <c r="E189" s="66">
        <f t="shared" si="3"/>
        <v>0</v>
      </c>
    </row>
    <row r="190" spans="1:5" ht="18">
      <c r="A190" s="68">
        <v>512811</v>
      </c>
      <c r="B190" s="75" t="s">
        <v>159</v>
      </c>
      <c r="C190" s="69">
        <v>407</v>
      </c>
      <c r="D190" s="69">
        <v>89</v>
      </c>
      <c r="E190" s="66">
        <f t="shared" si="3"/>
        <v>21.867321867321866</v>
      </c>
    </row>
    <row r="191" spans="1:5" ht="18">
      <c r="A191" s="64">
        <v>515</v>
      </c>
      <c r="B191" s="77" t="s">
        <v>171</v>
      </c>
      <c r="C191" s="70">
        <v>300</v>
      </c>
      <c r="D191" s="70">
        <v>0</v>
      </c>
      <c r="E191" s="66">
        <f t="shared" si="3"/>
        <v>0</v>
      </c>
    </row>
    <row r="192" spans="1:5" ht="18">
      <c r="A192" s="56">
        <v>515111</v>
      </c>
      <c r="B192" s="56" t="s">
        <v>170</v>
      </c>
      <c r="C192" s="69">
        <v>300</v>
      </c>
      <c r="D192" s="69">
        <v>0</v>
      </c>
      <c r="E192" s="66">
        <f t="shared" si="3"/>
        <v>0</v>
      </c>
    </row>
    <row r="193" spans="1:5" ht="18">
      <c r="A193" s="64"/>
      <c r="B193" s="80" t="s">
        <v>106</v>
      </c>
      <c r="C193" s="81">
        <v>1838643.0000000002</v>
      </c>
      <c r="D193" s="81">
        <f>D3+D173</f>
        <v>769982</v>
      </c>
      <c r="E193" s="82">
        <v>41.87773265391922</v>
      </c>
    </row>
    <row r="194" spans="1:5" s="13" customFormat="1" ht="18.75" thickBot="1">
      <c r="A194" s="83"/>
      <c r="B194" s="83"/>
      <c r="C194" s="84"/>
      <c r="D194" s="84"/>
      <c r="E194" s="85"/>
    </row>
    <row r="195" spans="1:7" s="21" customFormat="1" ht="18.75" thickBot="1">
      <c r="A195" s="83"/>
      <c r="B195" s="86"/>
      <c r="C195" s="87" t="s">
        <v>230</v>
      </c>
      <c r="D195" s="96">
        <v>766610</v>
      </c>
      <c r="E195" s="58"/>
      <c r="F195" s="20"/>
      <c r="G195" s="20"/>
    </row>
    <row r="196" spans="1:7" s="21" customFormat="1" ht="18.75" thickBot="1">
      <c r="A196" s="83"/>
      <c r="B196" s="86"/>
      <c r="C196" s="88" t="s">
        <v>231</v>
      </c>
      <c r="D196" s="81">
        <v>769982</v>
      </c>
      <c r="E196" s="58"/>
      <c r="F196" s="25"/>
      <c r="G196" s="25"/>
    </row>
    <row r="197" spans="1:7" s="21" customFormat="1" ht="18">
      <c r="A197" s="83"/>
      <c r="B197" s="86"/>
      <c r="C197" s="89" t="s">
        <v>234</v>
      </c>
      <c r="D197" s="90">
        <f>D195-D196</f>
        <v>-3372</v>
      </c>
      <c r="E197" s="58"/>
      <c r="F197" s="26"/>
      <c r="G197" s="26"/>
    </row>
    <row r="198" spans="1:7" s="21" customFormat="1" ht="21" customHeight="1">
      <c r="A198" s="83"/>
      <c r="B198" s="86"/>
      <c r="C198" s="89"/>
      <c r="D198" s="90"/>
      <c r="E198" s="58"/>
      <c r="F198" s="22"/>
      <c r="G198" s="22"/>
    </row>
    <row r="199" spans="1:5" s="23" customFormat="1" ht="15">
      <c r="A199" s="100" t="s">
        <v>232</v>
      </c>
      <c r="B199" s="100"/>
      <c r="C199" s="91"/>
      <c r="D199" s="101" t="s">
        <v>237</v>
      </c>
      <c r="E199" s="101"/>
    </row>
    <row r="200" spans="1:5" s="21" customFormat="1" ht="22.5" customHeight="1">
      <c r="A200" s="92" t="s">
        <v>236</v>
      </c>
      <c r="B200" s="83"/>
      <c r="C200" s="57"/>
      <c r="D200" s="91" t="s">
        <v>238</v>
      </c>
      <c r="E200" s="58"/>
    </row>
    <row r="202" spans="1:7" s="23" customFormat="1" ht="9.75" customHeight="1">
      <c r="A202" s="92"/>
      <c r="B202" s="92"/>
      <c r="C202" s="93"/>
      <c r="D202" s="91"/>
      <c r="E202" s="94"/>
      <c r="F202" s="24"/>
      <c r="G202" s="24"/>
    </row>
    <row r="203" spans="1:5" s="23" customFormat="1" ht="15">
      <c r="A203" s="95" t="s">
        <v>235</v>
      </c>
      <c r="B203" s="91"/>
      <c r="C203" s="91"/>
      <c r="D203" s="91"/>
      <c r="E203" s="94"/>
    </row>
    <row r="204" spans="1:7" s="23" customFormat="1" ht="21" customHeight="1">
      <c r="A204" s="102" t="s">
        <v>233</v>
      </c>
      <c r="B204" s="102"/>
      <c r="C204" s="93"/>
      <c r="D204" s="91"/>
      <c r="E204" s="94"/>
      <c r="F204" s="24"/>
      <c r="G204" s="24"/>
    </row>
    <row r="205" spans="1:5" s="23" customFormat="1" ht="15">
      <c r="A205" s="92"/>
      <c r="B205" s="92"/>
      <c r="C205" s="91"/>
      <c r="D205" s="91"/>
      <c r="E205" s="94"/>
    </row>
    <row r="206" spans="1:5" s="23" customFormat="1" ht="15">
      <c r="A206" s="92"/>
      <c r="B206" s="92"/>
      <c r="C206" s="91"/>
      <c r="D206" s="91"/>
      <c r="E206" s="94"/>
    </row>
  </sheetData>
  <sheetProtection/>
  <mergeCells count="3">
    <mergeCell ref="A199:B199"/>
    <mergeCell ref="D199:E199"/>
    <mergeCell ref="A204:B204"/>
  </mergeCells>
  <printOptions/>
  <pageMargins left="0.83" right="0.28" top="0.35433070866141736" bottom="0.35433070866141736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2017-11-09T13:36:30Z</cp:lastPrinted>
  <dcterms:created xsi:type="dcterms:W3CDTF">2011-04-14T09:02:26Z</dcterms:created>
  <dcterms:modified xsi:type="dcterms:W3CDTF">2017-12-07T13:25:02Z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